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'Лист1'!$A$1:$BC$58</definedName>
  </definedNames>
  <calcPr fullCalcOnLoad="1"/>
</workbook>
</file>

<file path=xl/sharedStrings.xml><?xml version="1.0" encoding="utf-8"?>
<sst xmlns="http://schemas.openxmlformats.org/spreadsheetml/2006/main" count="257" uniqueCount="103">
  <si>
    <t>№</t>
  </si>
  <si>
    <t xml:space="preserve"> Яхта</t>
  </si>
  <si>
    <t>100-мильная</t>
  </si>
  <si>
    <t>Первенство РЯК</t>
  </si>
  <si>
    <t>Чемпионат СПб</t>
  </si>
  <si>
    <t>"Ахмад-чай"</t>
  </si>
  <si>
    <t>Ника</t>
  </si>
  <si>
    <t>Онега</t>
  </si>
  <si>
    <t>Лилия</t>
  </si>
  <si>
    <t>Чайка</t>
  </si>
  <si>
    <t>Вела</t>
  </si>
  <si>
    <t>M</t>
  </si>
  <si>
    <t>O</t>
  </si>
  <si>
    <t>Заявлено яхт Ассоциации</t>
  </si>
  <si>
    <t>Амур</t>
  </si>
  <si>
    <t>Диана</t>
  </si>
  <si>
    <t>Сольвейг</t>
  </si>
  <si>
    <t>Нева</t>
  </si>
  <si>
    <t>Дайла</t>
  </si>
  <si>
    <t>Былина</t>
  </si>
  <si>
    <t>Варяг</t>
  </si>
  <si>
    <t>Нептун</t>
  </si>
  <si>
    <t>Ангара</t>
  </si>
  <si>
    <t>Синяя птица</t>
  </si>
  <si>
    <t>Дельта</t>
  </si>
  <si>
    <t>Лена</t>
  </si>
  <si>
    <t xml:space="preserve">Сириус </t>
  </si>
  <si>
    <t>Персей</t>
  </si>
  <si>
    <t>Марс</t>
  </si>
  <si>
    <t>Арго</t>
  </si>
  <si>
    <t>Эос</t>
  </si>
  <si>
    <t>Ассоль</t>
  </si>
  <si>
    <t>Родина</t>
  </si>
  <si>
    <t>Урал</t>
  </si>
  <si>
    <t>Звезда</t>
  </si>
  <si>
    <t>Кареджи</t>
  </si>
  <si>
    <t>Вела-2</t>
  </si>
  <si>
    <t>Уссури</t>
  </si>
  <si>
    <t>Енисей</t>
  </si>
  <si>
    <t>Фея</t>
  </si>
  <si>
    <t>Кама</t>
  </si>
  <si>
    <t>Паллада</t>
  </si>
  <si>
    <t>Ладога</t>
  </si>
  <si>
    <t>Аэгна</t>
  </si>
  <si>
    <t>Ингрия</t>
  </si>
  <si>
    <t>А.Киселев</t>
  </si>
  <si>
    <t>Приз "Ленэкспо"</t>
  </si>
  <si>
    <r>
      <t>k</t>
    </r>
    <r>
      <rPr>
        <vertAlign val="subscript"/>
        <sz val="10"/>
        <rFont val="Arial Cyr"/>
        <family val="2"/>
      </rPr>
      <t>1</t>
    </r>
  </si>
  <si>
    <r>
      <t>k</t>
    </r>
    <r>
      <rPr>
        <vertAlign val="subscript"/>
        <sz val="10"/>
        <rFont val="Arial Cyr"/>
        <family val="2"/>
      </rPr>
      <t>2</t>
    </r>
  </si>
  <si>
    <t>Название соревнования</t>
  </si>
  <si>
    <t>СУММА ОЧКОВ</t>
  </si>
  <si>
    <t xml:space="preserve">Р е м о н т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</si>
  <si>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</si>
  <si>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Рейтинг подсчитан в соответствии с системой, утвержденной на общем собрании членов Ассоциации яхт класса Л-6 от 26.04.2002, протокол №2/02, с целью определения  лучшей яхты Ассоциации за отчетный год  и присуждения ей переходящего Приза памяти</t>
  </si>
  <si>
    <t>МЕСТО ПО РЕЙТИНГУ</t>
  </si>
  <si>
    <t>I</t>
  </si>
  <si>
    <t>II</t>
  </si>
  <si>
    <t>III</t>
  </si>
  <si>
    <t>НУ</t>
  </si>
  <si>
    <t>Глория</t>
  </si>
  <si>
    <r>
      <t xml:space="preserve">  в зависимости от их количества). За 1-е место дается приз 0.25 очка. Например, если в гонке участвовало N яхт Ассоциации, то 1-я получает (N+0.25)*k</t>
    </r>
    <r>
      <rPr>
        <vertAlign val="subscript"/>
        <sz val="10"/>
        <rFont val="Arial Cyr"/>
        <family val="2"/>
      </rPr>
      <t>1</t>
    </r>
    <r>
      <rPr>
        <sz val="10"/>
        <rFont val="Arial Cyr"/>
        <family val="2"/>
      </rPr>
      <t>*k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2"/>
      </rPr>
      <t xml:space="preserve"> очка, 2-я  (N-1)*k</t>
    </r>
    <r>
      <rPr>
        <vertAlign val="subscript"/>
        <sz val="10"/>
        <rFont val="Arial Cyr"/>
        <family val="2"/>
      </rPr>
      <t>1</t>
    </r>
    <r>
      <rPr>
        <sz val="10"/>
        <rFont val="Arial Cyr"/>
        <family val="2"/>
      </rPr>
      <t>*k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2"/>
      </rPr>
      <t xml:space="preserve">  очка, 3-я  (N-2)*k</t>
    </r>
    <r>
      <rPr>
        <vertAlign val="subscript"/>
        <sz val="10"/>
        <rFont val="Arial Cyr"/>
        <family val="2"/>
      </rPr>
      <t>1</t>
    </r>
    <r>
      <rPr>
        <sz val="10"/>
        <rFont val="Arial Cyr"/>
        <family val="2"/>
      </rPr>
      <t>*k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2"/>
      </rPr>
      <t xml:space="preserve"> очка и т.д. Коэффициент k</t>
    </r>
    <r>
      <rPr>
        <vertAlign val="subscript"/>
        <sz val="10"/>
        <rFont val="Arial Cyr"/>
        <family val="2"/>
      </rPr>
      <t>1</t>
    </r>
    <r>
      <rPr>
        <sz val="10"/>
        <rFont val="Arial Cyr"/>
        <family val="2"/>
      </rPr>
      <t xml:space="preserve"> учитывает длину дистанции и равняется </t>
    </r>
  </si>
  <si>
    <t xml:space="preserve">  А.П.Киселева. При подсчете очков учтены только те соревнования, в которых участвовало не менее трех яхт Ассоциации. В любой такой гонке все заявленные яхты Ассоциации получают очки в соответствии с занятым местом (при учете только яхт Ассоциации и</t>
  </si>
  <si>
    <t>Клуб</t>
  </si>
  <si>
    <t>ГМТУ</t>
  </si>
  <si>
    <t>РЯК</t>
  </si>
  <si>
    <t>Стрельна</t>
  </si>
  <si>
    <t>Кронштадт</t>
  </si>
  <si>
    <t>РПК</t>
  </si>
  <si>
    <t>ГИМС</t>
  </si>
  <si>
    <t>Сос.Бор</t>
  </si>
  <si>
    <t>част.</t>
  </si>
  <si>
    <t xml:space="preserve">  Дистанция D, мили</t>
  </si>
  <si>
    <t xml:space="preserve">  №  соревнования</t>
  </si>
  <si>
    <t xml:space="preserve">   Число яхт, N</t>
  </si>
  <si>
    <t xml:space="preserve">  Коэффициент</t>
  </si>
  <si>
    <t xml:space="preserve">  № старта в сезоне</t>
  </si>
  <si>
    <r>
      <t xml:space="preserve">  </t>
    </r>
    <r>
      <rPr>
        <sz val="10"/>
        <rFont val="Arial Cyr"/>
        <family val="2"/>
      </rPr>
      <t>№ гонки в регате</t>
    </r>
  </si>
  <si>
    <r>
      <t xml:space="preserve">  k</t>
    </r>
    <r>
      <rPr>
        <vertAlign val="subscript"/>
        <sz val="10"/>
        <rFont val="Arial Cyr"/>
        <family val="2"/>
      </rPr>
      <t>1</t>
    </r>
    <r>
      <rPr>
        <sz val="10"/>
        <rFont val="Arial Cyr"/>
        <family val="2"/>
      </rPr>
      <t>=0.3*D</t>
    </r>
    <r>
      <rPr>
        <vertAlign val="superscript"/>
        <sz val="10"/>
        <rFont val="Arial Cyr"/>
        <family val="2"/>
      </rPr>
      <t>1/3</t>
    </r>
    <r>
      <rPr>
        <sz val="10"/>
        <rFont val="Arial Cyr"/>
        <family val="2"/>
      </rPr>
      <t>, где D - длина дистанции в милях, а k</t>
    </r>
    <r>
      <rPr>
        <vertAlign val="subscript"/>
        <sz val="10"/>
        <rFont val="Arial Cyr"/>
        <family val="2"/>
      </rPr>
      <t xml:space="preserve">2 </t>
    </r>
    <r>
      <rPr>
        <sz val="10"/>
        <rFont val="Arial Cyr"/>
        <family val="2"/>
      </rPr>
      <t>учитывает уровень соревнований и равняется   1.0 -для клубных гонок;    1.5 -для гонок Ассоциации класса;   2.0 -для городских гонок;   2.5 -для областных и Федеральных гонок;   3.0 -для международных гонок</t>
    </r>
  </si>
  <si>
    <t>81 СКФ</t>
  </si>
  <si>
    <t>Рица</t>
  </si>
  <si>
    <t>Фортуна</t>
  </si>
  <si>
    <t>Молния</t>
  </si>
  <si>
    <t>dnc</t>
  </si>
  <si>
    <t>dnf</t>
  </si>
  <si>
    <t>dsq</t>
  </si>
  <si>
    <t>Erna</t>
  </si>
  <si>
    <t>Пярну</t>
  </si>
  <si>
    <r>
      <t>Чемпионат России</t>
    </r>
    <r>
      <rPr>
        <sz val="9"/>
        <rFont val="Arial Cyr"/>
        <family val="2"/>
      </rPr>
      <t xml:space="preserve"> в классе "Л-6"</t>
    </r>
  </si>
  <si>
    <t>dns</t>
  </si>
  <si>
    <t>ВИФК</t>
  </si>
  <si>
    <r>
      <t xml:space="preserve">                                                           </t>
    </r>
    <r>
      <rPr>
        <b/>
        <i/>
        <sz val="22"/>
        <rFont val="Arial Cyr"/>
        <family val="2"/>
      </rPr>
      <t>Таблица рейтинга яхт Ассоциации класса Л-6 за 2007 год</t>
    </r>
  </si>
  <si>
    <t>Приз "Военно-морского салона"</t>
  </si>
  <si>
    <r>
      <t xml:space="preserve">Кубок Балтики  </t>
    </r>
    <r>
      <rPr>
        <sz val="10"/>
        <rFont val="Arial Cyr"/>
        <family val="2"/>
      </rPr>
      <t>(1-я гонка)</t>
    </r>
  </si>
  <si>
    <t>Гогланд-рейс</t>
  </si>
  <si>
    <t>Балтика</t>
  </si>
  <si>
    <t>Калининград</t>
  </si>
  <si>
    <t>ocs</t>
  </si>
  <si>
    <t>11-я СППН</t>
  </si>
  <si>
    <t>6/5</t>
  </si>
  <si>
    <t>14/15</t>
  </si>
  <si>
    <t>Байкал</t>
  </si>
  <si>
    <t>Сожжен октябре 2007г.</t>
  </si>
  <si>
    <t>Мария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</si>
</sst>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5">
    <font>
      <sz val="10"/>
      <name val="Arial Cyr"/>
      <family val="0"/>
    </font>
    <font>
      <b/>
      <i/>
      <sz val="12"/>
      <name val="Arial Cyr"/>
      <family val="2"/>
    </font>
    <font>
      <vertAlign val="subscript"/>
      <sz val="10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color indexed="12"/>
      <name val="Arial Cyr"/>
      <family val="2"/>
    </font>
    <font>
      <b/>
      <sz val="10"/>
      <color indexed="57"/>
      <name val="Arial Cyr"/>
      <family val="2"/>
    </font>
    <font>
      <vertAlign val="superscript"/>
      <sz val="10"/>
      <name val="Arial Cyr"/>
      <family val="2"/>
    </font>
    <font>
      <b/>
      <i/>
      <sz val="10"/>
      <name val="Arial Cyr"/>
      <family val="2"/>
    </font>
    <font>
      <sz val="7"/>
      <name val="Arial Cyr"/>
      <family val="2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i/>
      <sz val="22"/>
      <name val="Arial Cyr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textRotation="90"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3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 textRotation="9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6" xfId="0" applyFont="1" applyBorder="1" applyAlignment="1">
      <alignment vertical="center" textRotation="90"/>
    </xf>
    <xf numFmtId="0" fontId="5" fillId="0" borderId="6" xfId="0" applyFont="1" applyBorder="1" applyAlignment="1">
      <alignment vertical="center" textRotation="90"/>
    </xf>
    <xf numFmtId="0" fontId="0" fillId="0" borderId="6" xfId="0" applyBorder="1" applyAlignment="1">
      <alignment vertical="center" textRotation="90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8" xfId="0" applyFont="1" applyBorder="1" applyAlignment="1">
      <alignment vertical="center" textRotation="90"/>
    </xf>
    <xf numFmtId="0" fontId="4" fillId="0" borderId="8" xfId="0" applyFont="1" applyBorder="1" applyAlignment="1">
      <alignment textRotation="90"/>
    </xf>
    <xf numFmtId="164" fontId="3" fillId="0" borderId="8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vertical="center" textRotation="90"/>
    </xf>
    <xf numFmtId="0" fontId="4" fillId="0" borderId="12" xfId="0" applyFont="1" applyBorder="1" applyAlignment="1">
      <alignment textRotation="90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2" fontId="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2" fontId="3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3" fillId="0" borderId="8" xfId="0" applyFont="1" applyBorder="1" applyAlignment="1">
      <alignment vertical="center" textRotation="90"/>
    </xf>
    <xf numFmtId="0" fontId="4" fillId="0" borderId="8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8" xfId="0" applyBorder="1" applyAlignment="1">
      <alignment vertical="center" textRotation="90"/>
    </xf>
    <xf numFmtId="0" fontId="4" fillId="0" borderId="16" xfId="0" applyFont="1" applyBorder="1" applyAlignment="1">
      <alignment textRotation="90"/>
    </xf>
    <xf numFmtId="0" fontId="0" fillId="0" borderId="16" xfId="0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16" xfId="0" applyBorder="1" applyAlignment="1">
      <alignment horizontal="center" textRotation="90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6" xfId="0" applyFont="1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9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18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3" fillId="0" borderId="27" xfId="0" applyNumberFormat="1" applyFont="1" applyBorder="1" applyAlignment="1">
      <alignment/>
    </xf>
    <xf numFmtId="0" fontId="0" fillId="0" borderId="28" xfId="0" applyBorder="1" applyAlignment="1">
      <alignment horizontal="right"/>
    </xf>
    <xf numFmtId="2" fontId="3" fillId="0" borderId="1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6" xfId="0" applyFont="1" applyBorder="1" applyAlignment="1">
      <alignment vertical="center" textRotation="90"/>
    </xf>
    <xf numFmtId="1" fontId="0" fillId="0" borderId="16" xfId="0" applyNumberFormat="1" applyFont="1" applyBorder="1" applyAlignment="1">
      <alignment/>
    </xf>
    <xf numFmtId="2" fontId="11" fillId="0" borderId="21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2" fontId="11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11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 textRotation="90"/>
    </xf>
    <xf numFmtId="0" fontId="3" fillId="0" borderId="0" xfId="0" applyFont="1" applyBorder="1" applyAlignment="1">
      <alignment vertical="center" textRotation="90"/>
    </xf>
    <xf numFmtId="0" fontId="4" fillId="0" borderId="0" xfId="0" applyFont="1" applyBorder="1" applyAlignment="1">
      <alignment textRotation="90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6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0" fontId="0" fillId="0" borderId="2" xfId="0" applyBorder="1" applyAlignment="1">
      <alignment/>
    </xf>
    <xf numFmtId="1" fontId="0" fillId="0" borderId="9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2" fontId="0" fillId="0" borderId="22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/>
    </xf>
    <xf numFmtId="0" fontId="3" fillId="0" borderId="3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11" fillId="0" borderId="3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1" fontId="0" fillId="0" borderId="3" xfId="0" applyNumberFormat="1" applyFont="1" applyBorder="1" applyAlignment="1">
      <alignment horizontal="center"/>
    </xf>
    <xf numFmtId="0" fontId="12" fillId="0" borderId="8" xfId="0" applyFont="1" applyBorder="1" applyAlignment="1">
      <alignment vertical="center" textRotation="90"/>
    </xf>
    <xf numFmtId="1" fontId="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27" xfId="0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/>
    </xf>
    <xf numFmtId="0" fontId="10" fillId="0" borderId="3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2" fontId="3" fillId="0" borderId="39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2" fontId="3" fillId="0" borderId="40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1" fontId="0" fillId="0" borderId="37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/>
    </xf>
    <xf numFmtId="0" fontId="0" fillId="0" borderId="42" xfId="0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0" fillId="0" borderId="37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3" fillId="0" borderId="15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7"/>
  <sheetViews>
    <sheetView tabSelected="1" zoomScale="75" zoomScaleNormal="75" zoomScaleSheetLayoutView="100" workbookViewId="0" topLeftCell="A1">
      <selection activeCell="BA27" sqref="BA27"/>
    </sheetView>
  </sheetViews>
  <sheetFormatPr defaultColWidth="9.00390625" defaultRowHeight="12.75"/>
  <cols>
    <col min="1" max="1" width="3.625" style="0" customWidth="1"/>
    <col min="2" max="2" width="9.75390625" style="0" customWidth="1"/>
    <col min="3" max="3" width="9.625" style="0" customWidth="1"/>
    <col min="4" max="4" width="4.125" style="0" customWidth="1"/>
    <col min="5" max="13" width="4.875" style="0" customWidth="1"/>
    <col min="14" max="14" width="3.875" style="0" customWidth="1"/>
    <col min="15" max="15" width="4.75390625" style="0" customWidth="1"/>
    <col min="16" max="16" width="5.25390625" style="0" customWidth="1"/>
    <col min="17" max="17" width="4.875" style="0" customWidth="1"/>
    <col min="18" max="18" width="4.25390625" style="0" customWidth="1"/>
    <col min="19" max="21" width="4.75390625" style="0" customWidth="1"/>
    <col min="22" max="22" width="5.00390625" style="0" bestFit="1" customWidth="1"/>
    <col min="23" max="23" width="4.75390625" style="0" customWidth="1"/>
    <col min="24" max="28" width="4.125" style="0" customWidth="1"/>
    <col min="29" max="29" width="4.625" style="0" customWidth="1"/>
    <col min="30" max="30" width="4.875" style="0" bestFit="1" customWidth="1"/>
    <col min="31" max="33" width="4.625" style="0" customWidth="1"/>
    <col min="34" max="34" width="3.75390625" style="0" customWidth="1"/>
    <col min="35" max="35" width="4.625" style="0" customWidth="1"/>
    <col min="36" max="36" width="4.75390625" style="0" customWidth="1"/>
    <col min="37" max="39" width="4.625" style="0" customWidth="1"/>
    <col min="40" max="40" width="4.125" style="0" customWidth="1"/>
    <col min="41" max="41" width="4.625" style="0" customWidth="1"/>
    <col min="42" max="42" width="4.125" style="0" customWidth="1"/>
    <col min="43" max="43" width="4.625" style="0" customWidth="1"/>
    <col min="44" max="44" width="4.125" style="0" customWidth="1"/>
    <col min="45" max="53" width="4.75390625" style="0" customWidth="1"/>
    <col min="54" max="54" width="7.625" style="0" customWidth="1"/>
    <col min="55" max="55" width="5.75390625" style="0" bestFit="1" customWidth="1"/>
    <col min="56" max="56" width="7.125" style="0" customWidth="1"/>
    <col min="57" max="57" width="3.875" style="0" customWidth="1"/>
    <col min="58" max="62" width="4.125" style="0" customWidth="1"/>
    <col min="63" max="63" width="4.25390625" style="0" customWidth="1"/>
    <col min="64" max="71" width="4.125" style="0" customWidth="1"/>
  </cols>
  <sheetData>
    <row r="1" spans="6:53" ht="27.75">
      <c r="F1" t="s">
        <v>90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s="4" customFormat="1" ht="12.75">
      <c r="A2" s="4" t="s">
        <v>53</v>
      </c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</row>
    <row r="3" spans="1:53" s="4" customFormat="1" ht="12.75">
      <c r="A3" s="4" t="s">
        <v>61</v>
      </c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</row>
    <row r="4" spans="1:53" s="4" customFormat="1" ht="15.75">
      <c r="A4" s="4" t="s">
        <v>60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</row>
    <row r="5" spans="1:53" s="4" customFormat="1" ht="16.5" thickBot="1">
      <c r="A5" s="4" t="s">
        <v>77</v>
      </c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</row>
    <row r="6" spans="1:55" ht="12.75">
      <c r="A6" s="87" t="s">
        <v>72</v>
      </c>
      <c r="B6" s="68"/>
      <c r="C6" s="68"/>
      <c r="D6" s="67"/>
      <c r="E6" s="68"/>
      <c r="F6" s="68"/>
      <c r="G6" s="68"/>
      <c r="H6" s="68">
        <v>1</v>
      </c>
      <c r="I6" s="68"/>
      <c r="J6" s="68"/>
      <c r="K6" s="68"/>
      <c r="L6" s="68"/>
      <c r="M6" s="68"/>
      <c r="N6" s="67">
        <v>2</v>
      </c>
      <c r="O6" s="69"/>
      <c r="P6" s="67">
        <v>3</v>
      </c>
      <c r="Q6" s="69"/>
      <c r="R6" s="67">
        <v>4</v>
      </c>
      <c r="S6" s="69"/>
      <c r="T6" s="68">
        <v>5</v>
      </c>
      <c r="U6" s="68"/>
      <c r="V6" s="67"/>
      <c r="W6" s="68"/>
      <c r="X6" s="68">
        <v>6</v>
      </c>
      <c r="Y6" s="68"/>
      <c r="Z6" s="68"/>
      <c r="AA6" s="68"/>
      <c r="AB6" s="67"/>
      <c r="AC6" s="68"/>
      <c r="AD6" s="68"/>
      <c r="AE6" s="68"/>
      <c r="AF6" s="68"/>
      <c r="AG6" s="68">
        <v>7</v>
      </c>
      <c r="AH6" s="68"/>
      <c r="AI6" s="68"/>
      <c r="AJ6" s="68"/>
      <c r="AK6" s="68"/>
      <c r="AL6" s="68"/>
      <c r="AM6" s="68"/>
      <c r="AN6" s="67"/>
      <c r="AO6" s="68"/>
      <c r="AP6" s="68"/>
      <c r="AQ6" s="68"/>
      <c r="AR6" s="68"/>
      <c r="AS6" s="68">
        <v>8</v>
      </c>
      <c r="AT6" s="68"/>
      <c r="AU6" s="68"/>
      <c r="AV6" s="68"/>
      <c r="AW6" s="68"/>
      <c r="AX6" s="68"/>
      <c r="AY6" s="68"/>
      <c r="AZ6" s="67">
        <v>9</v>
      </c>
      <c r="BA6" s="68"/>
      <c r="BB6" s="73"/>
      <c r="BC6" s="73"/>
    </row>
    <row r="7" spans="1:55" ht="12.75">
      <c r="A7" s="31" t="s">
        <v>73</v>
      </c>
      <c r="B7" s="79"/>
      <c r="C7" s="81"/>
      <c r="D7" s="11"/>
      <c r="E7" s="11"/>
      <c r="F7" s="11"/>
      <c r="G7" s="11"/>
      <c r="H7" s="11"/>
      <c r="I7" s="11">
        <v>6</v>
      </c>
      <c r="J7" s="11"/>
      <c r="K7" s="11"/>
      <c r="L7" s="11"/>
      <c r="M7" s="11"/>
      <c r="N7" s="31"/>
      <c r="O7" s="46">
        <v>6</v>
      </c>
      <c r="P7" s="31" t="s">
        <v>52</v>
      </c>
      <c r="Q7" s="46">
        <v>7</v>
      </c>
      <c r="R7" s="31"/>
      <c r="S7" s="46">
        <v>6</v>
      </c>
      <c r="T7" s="11"/>
      <c r="U7" s="11">
        <v>7</v>
      </c>
      <c r="V7" s="31"/>
      <c r="W7" s="11"/>
      <c r="X7" s="11"/>
      <c r="Y7" s="11">
        <v>5</v>
      </c>
      <c r="Z7" s="11"/>
      <c r="AA7" s="11"/>
      <c r="AB7" s="31"/>
      <c r="AC7" s="11"/>
      <c r="AD7" s="11"/>
      <c r="AE7" s="11"/>
      <c r="AF7" s="11"/>
      <c r="AH7" s="11">
        <v>7</v>
      </c>
      <c r="AI7" s="11"/>
      <c r="AJ7" s="11"/>
      <c r="AK7" s="11"/>
      <c r="AL7" s="11"/>
      <c r="AM7" s="11"/>
      <c r="AN7" s="31"/>
      <c r="AO7" s="11"/>
      <c r="AP7" s="11"/>
      <c r="AQ7" s="11"/>
      <c r="AR7" s="11"/>
      <c r="AS7" s="11"/>
      <c r="AT7" s="11">
        <v>13</v>
      </c>
      <c r="AU7" s="11"/>
      <c r="AV7" s="11"/>
      <c r="AW7" s="11"/>
      <c r="AX7" s="11"/>
      <c r="AY7" s="11"/>
      <c r="AZ7" s="31"/>
      <c r="BA7" s="11">
        <v>3</v>
      </c>
      <c r="BB7" s="64"/>
      <c r="BC7" s="64"/>
    </row>
    <row r="8" spans="1:71" ht="169.5" customHeight="1">
      <c r="A8" s="31"/>
      <c r="B8" s="12" t="s">
        <v>49</v>
      </c>
      <c r="C8" s="12"/>
      <c r="D8" s="31"/>
      <c r="F8" s="25"/>
      <c r="G8" s="25"/>
      <c r="H8" s="26" t="s">
        <v>5</v>
      </c>
      <c r="I8" s="25" t="s">
        <v>13</v>
      </c>
      <c r="J8" s="25"/>
      <c r="K8" s="25"/>
      <c r="L8" s="25"/>
      <c r="M8" s="25"/>
      <c r="N8" s="32" t="s">
        <v>46</v>
      </c>
      <c r="O8" s="47" t="s">
        <v>13</v>
      </c>
      <c r="P8" s="32" t="s">
        <v>2</v>
      </c>
      <c r="Q8" s="47" t="s">
        <v>13</v>
      </c>
      <c r="R8" s="153" t="s">
        <v>91</v>
      </c>
      <c r="S8" s="47" t="s">
        <v>13</v>
      </c>
      <c r="T8" s="32" t="s">
        <v>92</v>
      </c>
      <c r="U8" s="47" t="s">
        <v>13</v>
      </c>
      <c r="V8" s="57"/>
      <c r="W8" s="25"/>
      <c r="X8" s="26" t="s">
        <v>3</v>
      </c>
      <c r="Y8" s="25" t="s">
        <v>13</v>
      </c>
      <c r="AA8" s="102"/>
      <c r="AB8" s="62"/>
      <c r="AC8" s="27"/>
      <c r="AD8" s="27"/>
      <c r="AE8" s="28"/>
      <c r="AF8" s="26" t="s">
        <v>97</v>
      </c>
      <c r="AG8" s="25" t="s">
        <v>87</v>
      </c>
      <c r="AH8" s="25" t="s">
        <v>13</v>
      </c>
      <c r="AI8" s="26"/>
      <c r="AJ8" s="26"/>
      <c r="AK8" s="26"/>
      <c r="AL8" s="27"/>
      <c r="AM8" s="27"/>
      <c r="AN8" s="62"/>
      <c r="AS8" s="26" t="s">
        <v>4</v>
      </c>
      <c r="AT8" s="25" t="s">
        <v>13</v>
      </c>
      <c r="AU8" s="26"/>
      <c r="AV8" s="26"/>
      <c r="AW8" s="26"/>
      <c r="AX8" s="25"/>
      <c r="AZ8" s="32" t="s">
        <v>93</v>
      </c>
      <c r="BA8" s="47" t="s">
        <v>13</v>
      </c>
      <c r="BB8" s="74" t="s">
        <v>50</v>
      </c>
      <c r="BC8" s="74" t="s">
        <v>54</v>
      </c>
      <c r="BF8" s="2"/>
      <c r="BG8" s="2"/>
      <c r="BH8" s="2"/>
      <c r="BI8" s="2"/>
      <c r="BJ8" s="2"/>
      <c r="BK8" s="2"/>
      <c r="BL8" s="2"/>
      <c r="BM8" s="2"/>
      <c r="BN8" s="2"/>
      <c r="BQ8" s="2"/>
      <c r="BR8" s="2"/>
      <c r="BS8" s="2"/>
    </row>
    <row r="9" spans="1:71" ht="12.75" customHeight="1">
      <c r="A9" s="31" t="s">
        <v>76</v>
      </c>
      <c r="C9" s="46"/>
      <c r="D9" s="58">
        <v>1</v>
      </c>
      <c r="E9" s="24"/>
      <c r="F9" s="148">
        <v>2</v>
      </c>
      <c r="G9" s="24"/>
      <c r="H9" s="23">
        <v>3</v>
      </c>
      <c r="I9" s="24"/>
      <c r="J9" s="23">
        <v>4</v>
      </c>
      <c r="K9" s="24"/>
      <c r="L9" s="23">
        <v>5</v>
      </c>
      <c r="M9" s="24"/>
      <c r="N9" s="151"/>
      <c r="O9" s="48"/>
      <c r="P9" s="33"/>
      <c r="Q9" s="56"/>
      <c r="R9" s="58"/>
      <c r="S9" s="48"/>
      <c r="T9" s="22">
        <v>1</v>
      </c>
      <c r="U9" s="22"/>
      <c r="V9" s="58">
        <v>1</v>
      </c>
      <c r="W9" s="24"/>
      <c r="X9" s="23">
        <v>2</v>
      </c>
      <c r="Y9" s="24"/>
      <c r="Z9" s="23">
        <v>3</v>
      </c>
      <c r="AA9" s="24"/>
      <c r="AB9" s="58">
        <v>1</v>
      </c>
      <c r="AC9" s="24"/>
      <c r="AD9" s="23">
        <v>2</v>
      </c>
      <c r="AE9" s="24"/>
      <c r="AF9" s="23">
        <v>3</v>
      </c>
      <c r="AG9" s="24"/>
      <c r="AH9" s="23">
        <v>4</v>
      </c>
      <c r="AI9" s="24"/>
      <c r="AJ9" s="23">
        <v>5</v>
      </c>
      <c r="AK9" s="24"/>
      <c r="AL9" s="23">
        <v>6</v>
      </c>
      <c r="AM9" s="24"/>
      <c r="AN9" s="58">
        <v>1</v>
      </c>
      <c r="AO9" s="24"/>
      <c r="AP9" s="23">
        <v>2</v>
      </c>
      <c r="AQ9" s="24"/>
      <c r="AR9" s="23">
        <v>3</v>
      </c>
      <c r="AS9" s="24"/>
      <c r="AT9" s="23">
        <v>4</v>
      </c>
      <c r="AU9" s="24"/>
      <c r="AV9" s="23">
        <v>5</v>
      </c>
      <c r="AW9" s="24"/>
      <c r="AX9" s="23">
        <v>6</v>
      </c>
      <c r="AY9" s="24"/>
      <c r="AZ9" s="151"/>
      <c r="BA9" s="22"/>
      <c r="BB9" s="63"/>
      <c r="BC9" s="64"/>
      <c r="BF9" s="2"/>
      <c r="BG9" s="2"/>
      <c r="BH9" s="2"/>
      <c r="BI9" s="2"/>
      <c r="BJ9" s="2"/>
      <c r="BK9" s="2"/>
      <c r="BL9" s="2"/>
      <c r="BM9" s="2"/>
      <c r="BN9" s="2"/>
      <c r="BQ9" s="2"/>
      <c r="BR9" s="2"/>
      <c r="BS9" s="2"/>
    </row>
    <row r="10" spans="1:55" ht="12.75" customHeight="1">
      <c r="A10" s="31" t="s">
        <v>75</v>
      </c>
      <c r="B10" s="11"/>
      <c r="C10" s="46"/>
      <c r="D10" s="31">
        <v>1</v>
      </c>
      <c r="E10" s="11"/>
      <c r="F10" s="10">
        <v>2</v>
      </c>
      <c r="G10" s="11"/>
      <c r="H10" s="10">
        <v>3</v>
      </c>
      <c r="I10" s="11"/>
      <c r="J10" s="10">
        <v>4</v>
      </c>
      <c r="K10" s="11"/>
      <c r="L10" s="10">
        <v>5</v>
      </c>
      <c r="M10" s="11"/>
      <c r="N10" s="31">
        <v>6</v>
      </c>
      <c r="O10" s="46"/>
      <c r="P10" s="31">
        <v>7</v>
      </c>
      <c r="Q10" s="46"/>
      <c r="R10" s="31">
        <v>8</v>
      </c>
      <c r="S10" s="46"/>
      <c r="T10" s="11">
        <v>9</v>
      </c>
      <c r="U10" s="11"/>
      <c r="V10" s="31">
        <v>10</v>
      </c>
      <c r="W10" s="11"/>
      <c r="X10" s="10">
        <v>11</v>
      </c>
      <c r="Y10" s="11"/>
      <c r="Z10" s="10">
        <v>12</v>
      </c>
      <c r="AA10" s="11"/>
      <c r="AB10" s="31">
        <v>13</v>
      </c>
      <c r="AD10" s="10">
        <v>14</v>
      </c>
      <c r="AE10" s="11"/>
      <c r="AF10" s="10">
        <v>15</v>
      </c>
      <c r="AG10" s="11"/>
      <c r="AH10" s="10">
        <v>16</v>
      </c>
      <c r="AI10" s="11"/>
      <c r="AJ10" s="10">
        <v>17</v>
      </c>
      <c r="AK10" s="11"/>
      <c r="AL10" s="10">
        <v>18</v>
      </c>
      <c r="AM10" s="11"/>
      <c r="AN10" s="31">
        <v>19</v>
      </c>
      <c r="AO10" s="11"/>
      <c r="AP10" s="10">
        <v>20</v>
      </c>
      <c r="AQ10" s="11"/>
      <c r="AR10" s="10">
        <v>21</v>
      </c>
      <c r="AS10" s="11"/>
      <c r="AT10" s="10">
        <v>22</v>
      </c>
      <c r="AU10" s="11"/>
      <c r="AV10" s="10">
        <v>23</v>
      </c>
      <c r="AW10" s="11"/>
      <c r="AX10" s="10">
        <v>24</v>
      </c>
      <c r="AY10" s="11"/>
      <c r="AZ10" s="31">
        <v>25</v>
      </c>
      <c r="BA10" s="11"/>
      <c r="BB10" s="64"/>
      <c r="BC10" s="64"/>
    </row>
    <row r="11" spans="1:55" ht="12.75" customHeight="1">
      <c r="A11" s="42" t="s">
        <v>71</v>
      </c>
      <c r="B11" s="11"/>
      <c r="D11" s="34">
        <v>7.96</v>
      </c>
      <c r="E11" s="18"/>
      <c r="F11" s="17">
        <v>6.1</v>
      </c>
      <c r="G11" s="18"/>
      <c r="H11" s="17">
        <v>6.1</v>
      </c>
      <c r="I11" s="18"/>
      <c r="J11" s="17">
        <v>4.95</v>
      </c>
      <c r="K11" s="18"/>
      <c r="L11" s="17">
        <v>6.6</v>
      </c>
      <c r="M11" s="18"/>
      <c r="N11" s="34">
        <v>2.6</v>
      </c>
      <c r="O11" s="49"/>
      <c r="P11" s="34">
        <v>105</v>
      </c>
      <c r="Q11" s="49"/>
      <c r="R11" s="34">
        <v>6</v>
      </c>
      <c r="S11" s="49"/>
      <c r="T11" s="34">
        <v>17.9</v>
      </c>
      <c r="U11" s="19"/>
      <c r="V11" s="34">
        <v>5.4</v>
      </c>
      <c r="W11" s="18"/>
      <c r="X11" s="17">
        <v>5.4</v>
      </c>
      <c r="Y11" s="18"/>
      <c r="Z11" s="17">
        <v>18.3</v>
      </c>
      <c r="AA11" s="18"/>
      <c r="AB11" s="34">
        <v>12</v>
      </c>
      <c r="AC11" s="18"/>
      <c r="AD11" s="17">
        <v>113</v>
      </c>
      <c r="AE11" s="18"/>
      <c r="AF11" s="17">
        <v>42</v>
      </c>
      <c r="AG11" s="18"/>
      <c r="AH11" s="17">
        <v>14.4</v>
      </c>
      <c r="AI11" s="18"/>
      <c r="AJ11" s="17">
        <v>73</v>
      </c>
      <c r="AK11" s="18"/>
      <c r="AL11" s="17">
        <v>83</v>
      </c>
      <c r="AM11" s="18"/>
      <c r="AN11" s="34">
        <v>17.8</v>
      </c>
      <c r="AO11" s="96"/>
      <c r="AP11" s="19">
        <v>8</v>
      </c>
      <c r="AQ11" s="96"/>
      <c r="AR11" s="19">
        <v>8</v>
      </c>
      <c r="AS11" s="96"/>
      <c r="AT11" s="19">
        <v>18</v>
      </c>
      <c r="AU11" s="18"/>
      <c r="AV11" s="17">
        <v>6.4</v>
      </c>
      <c r="AW11" s="18"/>
      <c r="AX11" s="17">
        <v>6.8</v>
      </c>
      <c r="AY11" s="18"/>
      <c r="AZ11" s="34">
        <v>168</v>
      </c>
      <c r="BA11" s="19"/>
      <c r="BB11" s="64"/>
      <c r="BC11" s="64"/>
    </row>
    <row r="12" spans="1:55" ht="12.75" customHeight="1">
      <c r="A12" s="31" t="s">
        <v>74</v>
      </c>
      <c r="B12" s="11"/>
      <c r="C12" s="13" t="s">
        <v>47</v>
      </c>
      <c r="D12" s="35">
        <f>0.3*D11^(1/3)</f>
        <v>0.5989983286882148</v>
      </c>
      <c r="E12" s="18"/>
      <c r="F12" s="20">
        <f>0.3*F11^(1/3)</f>
        <v>0.5481480410590561</v>
      </c>
      <c r="G12" s="18"/>
      <c r="H12" s="20">
        <f>0.3*H11^(1/3)</f>
        <v>0.5481480410590561</v>
      </c>
      <c r="I12" s="18"/>
      <c r="J12" s="20">
        <f>0.3*J11^(1/3)</f>
        <v>0.5112770762576205</v>
      </c>
      <c r="K12" s="18"/>
      <c r="L12" s="20">
        <f>0.3*L11^(1/3)</f>
        <v>0.562733236610071</v>
      </c>
      <c r="M12" s="18"/>
      <c r="N12" s="35">
        <f>0.3*N11^(1/3)</f>
        <v>0.41252066012224226</v>
      </c>
      <c r="O12" s="49"/>
      <c r="P12" s="35">
        <f>0.3*P11^(1/3)</f>
        <v>1.4153081940949597</v>
      </c>
      <c r="Q12" s="49"/>
      <c r="R12" s="35">
        <f>0.3*R11^(1/3)</f>
        <v>0.5451361778496419</v>
      </c>
      <c r="S12" s="49"/>
      <c r="T12" s="21">
        <f>0.3*T11^(1/3)</f>
        <v>0.7847637462327761</v>
      </c>
      <c r="U12" s="21"/>
      <c r="V12" s="35">
        <f>0.3*V11^(1/3)</f>
        <v>0.5263231928783159</v>
      </c>
      <c r="W12" s="18"/>
      <c r="X12" s="20">
        <f>0.3*X11^(1/3)</f>
        <v>0.5263231928783159</v>
      </c>
      <c r="Y12" s="18"/>
      <c r="Z12" s="20">
        <f>0.3*Z11^(1/3)</f>
        <v>0.7905662766822714</v>
      </c>
      <c r="AA12" s="18"/>
      <c r="AB12" s="35">
        <f>0.3*AB11^(1/3)</f>
        <v>0.6868285455319991</v>
      </c>
      <c r="AC12" s="18"/>
      <c r="AD12" s="20">
        <f>0.3*AD11^(1/3)</f>
        <v>1.4503764381334916</v>
      </c>
      <c r="AE12" s="18"/>
      <c r="AF12" s="20">
        <f>0.3*AF11^(1/3)</f>
        <v>1.042807993465935</v>
      </c>
      <c r="AG12" s="18"/>
      <c r="AH12" s="20">
        <f>0.3*AH11^(1/3)</f>
        <v>0.729864239468808</v>
      </c>
      <c r="AI12" s="18"/>
      <c r="AJ12" s="20">
        <f>0.3*AJ11^(1/3)</f>
        <v>1.2538017589143693</v>
      </c>
      <c r="AK12" s="18"/>
      <c r="AL12" s="20">
        <f>0.3*AL11^(1/3)</f>
        <v>1.3086212014364513</v>
      </c>
      <c r="AM12" s="18"/>
      <c r="AN12" s="35">
        <f>0.3*AN11^(1/3)</f>
        <v>0.7832996313652851</v>
      </c>
      <c r="AO12" s="18"/>
      <c r="AP12" s="20">
        <f>0.3*AP11^(1/3)</f>
        <v>0.5999999999999999</v>
      </c>
      <c r="AQ12" s="18"/>
      <c r="AR12" s="20">
        <f>0.3*AR11^(1/3)</f>
        <v>0.5999999999999999</v>
      </c>
      <c r="AS12" s="18"/>
      <c r="AT12" s="20">
        <f>0.3*AT11^(1/3)</f>
        <v>0.7862224182626689</v>
      </c>
      <c r="AU12" s="18"/>
      <c r="AV12" s="20">
        <f>0.3*AV11^(1/3)</f>
        <v>0.5569906600335334</v>
      </c>
      <c r="AW12" s="18"/>
      <c r="AX12" s="20">
        <f>0.3*AX11^(1/3)</f>
        <v>0.5683609423115458</v>
      </c>
      <c r="AY12" s="18"/>
      <c r="AZ12" s="35">
        <f>0.3*AZ11^(1/3)</f>
        <v>1.655354505828672</v>
      </c>
      <c r="BA12" s="21"/>
      <c r="BB12" s="64"/>
      <c r="BC12" s="64"/>
    </row>
    <row r="13" spans="1:73" ht="12.75" customHeight="1">
      <c r="A13" s="31" t="s">
        <v>74</v>
      </c>
      <c r="C13" s="82" t="s">
        <v>48</v>
      </c>
      <c r="D13" s="34">
        <v>2.5</v>
      </c>
      <c r="E13" s="70"/>
      <c r="F13" s="17">
        <v>2.5</v>
      </c>
      <c r="G13" s="70"/>
      <c r="H13" s="17">
        <v>2.5</v>
      </c>
      <c r="I13" s="70"/>
      <c r="J13" s="17">
        <v>2.5</v>
      </c>
      <c r="K13" s="70"/>
      <c r="L13" s="17">
        <v>2.5</v>
      </c>
      <c r="M13" s="70"/>
      <c r="N13" s="34">
        <v>2</v>
      </c>
      <c r="O13" s="71"/>
      <c r="P13" s="34">
        <v>1.5</v>
      </c>
      <c r="Q13" s="72"/>
      <c r="R13" s="34">
        <v>2</v>
      </c>
      <c r="S13" s="72"/>
      <c r="T13" s="19">
        <v>3</v>
      </c>
      <c r="U13" s="19"/>
      <c r="V13" s="34">
        <v>1</v>
      </c>
      <c r="W13" s="70"/>
      <c r="X13" s="17">
        <v>1</v>
      </c>
      <c r="Y13" s="19"/>
      <c r="Z13" s="17">
        <v>1</v>
      </c>
      <c r="AA13" s="19"/>
      <c r="AB13" s="34">
        <v>2.5</v>
      </c>
      <c r="AC13" s="19"/>
      <c r="AD13" s="17">
        <v>2.5</v>
      </c>
      <c r="AE13" s="19"/>
      <c r="AF13" s="17">
        <v>2.5</v>
      </c>
      <c r="AG13" s="19"/>
      <c r="AH13" s="17">
        <v>2.5</v>
      </c>
      <c r="AI13" s="19"/>
      <c r="AJ13" s="17">
        <v>2.5</v>
      </c>
      <c r="AK13" s="19"/>
      <c r="AL13" s="17">
        <v>2.5</v>
      </c>
      <c r="AM13" s="19"/>
      <c r="AN13" s="34">
        <v>2</v>
      </c>
      <c r="AO13" s="19"/>
      <c r="AP13" s="17">
        <v>2</v>
      </c>
      <c r="AQ13" s="19"/>
      <c r="AR13" s="17">
        <v>2</v>
      </c>
      <c r="AS13" s="19"/>
      <c r="AT13" s="17">
        <v>2</v>
      </c>
      <c r="AU13" s="19"/>
      <c r="AV13" s="17">
        <v>2</v>
      </c>
      <c r="AW13" s="19"/>
      <c r="AX13" s="17">
        <v>2</v>
      </c>
      <c r="AY13" s="19"/>
      <c r="AZ13" s="34">
        <v>2</v>
      </c>
      <c r="BA13" s="19"/>
      <c r="BB13" s="65"/>
      <c r="BC13" s="64"/>
      <c r="BH13" s="3"/>
      <c r="BI13" s="3"/>
      <c r="BJ13" s="3"/>
      <c r="BK13" s="3"/>
      <c r="BL13" s="3"/>
      <c r="BM13" s="3"/>
      <c r="BN13" s="3"/>
      <c r="BQ13" s="3"/>
      <c r="BR13" s="3"/>
      <c r="BS13" s="3"/>
      <c r="BT13" s="3"/>
      <c r="BU13" s="3"/>
    </row>
    <row r="14" spans="1:64" ht="12.75" customHeight="1" thickBot="1">
      <c r="A14" s="43" t="s">
        <v>0</v>
      </c>
      <c r="B14" s="80" t="s">
        <v>1</v>
      </c>
      <c r="C14" s="86" t="s">
        <v>62</v>
      </c>
      <c r="D14" s="36" t="s">
        <v>11</v>
      </c>
      <c r="E14" s="6" t="s">
        <v>12</v>
      </c>
      <c r="F14" s="80" t="s">
        <v>11</v>
      </c>
      <c r="G14" s="6" t="s">
        <v>12</v>
      </c>
      <c r="H14" s="80" t="s">
        <v>11</v>
      </c>
      <c r="I14" s="6" t="s">
        <v>12</v>
      </c>
      <c r="J14" s="80" t="s">
        <v>11</v>
      </c>
      <c r="K14" s="6" t="s">
        <v>12</v>
      </c>
      <c r="L14" s="80" t="s">
        <v>11</v>
      </c>
      <c r="M14" s="6" t="s">
        <v>12</v>
      </c>
      <c r="N14" s="36" t="s">
        <v>11</v>
      </c>
      <c r="O14" s="50" t="s">
        <v>12</v>
      </c>
      <c r="P14" s="36" t="s">
        <v>11</v>
      </c>
      <c r="Q14" s="50" t="s">
        <v>12</v>
      </c>
      <c r="R14" s="36" t="s">
        <v>11</v>
      </c>
      <c r="S14" s="107" t="s">
        <v>12</v>
      </c>
      <c r="T14" s="6" t="s">
        <v>11</v>
      </c>
      <c r="U14" s="6" t="s">
        <v>12</v>
      </c>
      <c r="V14" s="36" t="s">
        <v>11</v>
      </c>
      <c r="W14" s="6" t="s">
        <v>12</v>
      </c>
      <c r="X14" s="14" t="s">
        <v>11</v>
      </c>
      <c r="Y14" s="6" t="s">
        <v>12</v>
      </c>
      <c r="Z14" s="14" t="s">
        <v>11</v>
      </c>
      <c r="AA14" s="6" t="s">
        <v>12</v>
      </c>
      <c r="AB14" s="105" t="s">
        <v>11</v>
      </c>
      <c r="AC14" s="6" t="s">
        <v>12</v>
      </c>
      <c r="AD14" s="14" t="s">
        <v>11</v>
      </c>
      <c r="AE14" s="6" t="s">
        <v>12</v>
      </c>
      <c r="AF14" s="14" t="s">
        <v>11</v>
      </c>
      <c r="AG14" s="6" t="s">
        <v>12</v>
      </c>
      <c r="AH14" s="14" t="s">
        <v>11</v>
      </c>
      <c r="AI14" s="6" t="s">
        <v>12</v>
      </c>
      <c r="AJ14" s="14" t="s">
        <v>11</v>
      </c>
      <c r="AK14" s="6" t="s">
        <v>12</v>
      </c>
      <c r="AL14" s="14" t="s">
        <v>11</v>
      </c>
      <c r="AM14" s="6" t="s">
        <v>12</v>
      </c>
      <c r="AN14" s="36" t="s">
        <v>11</v>
      </c>
      <c r="AO14" s="6" t="s">
        <v>12</v>
      </c>
      <c r="AP14" s="14" t="s">
        <v>11</v>
      </c>
      <c r="AQ14" s="6" t="s">
        <v>12</v>
      </c>
      <c r="AR14" s="14" t="s">
        <v>11</v>
      </c>
      <c r="AS14" s="6" t="s">
        <v>12</v>
      </c>
      <c r="AT14" s="14" t="s">
        <v>11</v>
      </c>
      <c r="AU14" s="6" t="s">
        <v>12</v>
      </c>
      <c r="AV14" s="14" t="s">
        <v>11</v>
      </c>
      <c r="AW14" s="6" t="s">
        <v>12</v>
      </c>
      <c r="AX14" s="14" t="s">
        <v>11</v>
      </c>
      <c r="AY14" s="6" t="s">
        <v>12</v>
      </c>
      <c r="AZ14" s="36" t="s">
        <v>11</v>
      </c>
      <c r="BA14" s="6" t="s">
        <v>12</v>
      </c>
      <c r="BB14" s="64"/>
      <c r="BC14" s="66"/>
      <c r="BF14" s="3"/>
      <c r="BG14" s="3"/>
      <c r="BJ14" s="45"/>
      <c r="BK14" s="45"/>
      <c r="BL14" s="45"/>
    </row>
    <row r="15" spans="1:59" ht="12.75">
      <c r="A15" s="38">
        <v>1</v>
      </c>
      <c r="B15" s="5" t="s">
        <v>7</v>
      </c>
      <c r="C15" s="88" t="s">
        <v>64</v>
      </c>
      <c r="D15" s="94">
        <v>1</v>
      </c>
      <c r="E15" s="59">
        <f>($I$7-D15+1+0.25*INT(1/D15))*D$12*D$13</f>
        <v>9.359348885753356</v>
      </c>
      <c r="F15" s="93">
        <v>1</v>
      </c>
      <c r="G15" s="59">
        <f>($I$7-F15+1+0.25*INT(1/F15))*F$12*F$13</f>
        <v>8.564813141547752</v>
      </c>
      <c r="H15" s="29">
        <v>2</v>
      </c>
      <c r="I15" s="59">
        <f>($I$7-H15+1+0.25*INT(1/H15))*H$12*H$13</f>
        <v>6.851850513238201</v>
      </c>
      <c r="J15" s="29">
        <v>2</v>
      </c>
      <c r="K15" s="59">
        <f>($I$7-J15+1+0.25*INT(1/J15))*J$12*J$13</f>
        <v>6.390963453220256</v>
      </c>
      <c r="L15" s="149">
        <v>1</v>
      </c>
      <c r="M15" s="59">
        <f>($I$7-L15+1+0.25*INT(1/L15))*L$12*L$13</f>
        <v>8.79270682203236</v>
      </c>
      <c r="N15" s="94">
        <v>1</v>
      </c>
      <c r="O15" s="51">
        <f aca="true" t="shared" si="0" ref="O15:O22">(O$7-N15+1+0.25*INT(1/N15))*N$12*N$13</f>
        <v>5.156508251528028</v>
      </c>
      <c r="P15" s="37">
        <v>2</v>
      </c>
      <c r="Q15" s="51">
        <f>(Q$7-P15+1+0.25*INT(1/P15))*P$12*P$13</f>
        <v>12.737773746854636</v>
      </c>
      <c r="R15" s="37">
        <v>2</v>
      </c>
      <c r="S15" s="51">
        <f>(S$7-R15+1+0.25*INT(1/R15))*R$12*R$13</f>
        <v>5.451361778496419</v>
      </c>
      <c r="T15" s="167">
        <v>1</v>
      </c>
      <c r="U15" s="51">
        <f>(U$7-T15+1+0.25*INT(1/T15))*T$12*T$13</f>
        <v>17.068611480562883</v>
      </c>
      <c r="V15" s="94">
        <v>1</v>
      </c>
      <c r="W15" s="59">
        <f>(Y$7-V15+1+0.25*INT(1/V15))*V$12*V$13</f>
        <v>2.7631967626111584</v>
      </c>
      <c r="X15" s="93">
        <v>1</v>
      </c>
      <c r="Y15" s="59">
        <f>(Y$7-X15+1+0.25*INT(1/X15))*X$12*X$13</f>
        <v>2.7631967626111584</v>
      </c>
      <c r="Z15" s="29">
        <v>2</v>
      </c>
      <c r="AA15" s="59">
        <f>(Y$7-Z15+1+0.25*INT(1/Z15))*Z$12*Z$13</f>
        <v>3.1622651067290857</v>
      </c>
      <c r="AB15" s="37">
        <v>2</v>
      </c>
      <c r="AC15" s="59">
        <f>(AH$7-AB15+1+0.25*INT(1/AB15))*AB$12*AB$13</f>
        <v>10.302428182979986</v>
      </c>
      <c r="AD15" s="93">
        <v>1</v>
      </c>
      <c r="AE15" s="59">
        <f>(AH$7-AD15+1+0.25*INT(1/AD15))*AD$12*AD$13</f>
        <v>26.288072941169535</v>
      </c>
      <c r="AF15" s="93">
        <v>1</v>
      </c>
      <c r="AG15" s="59">
        <f>(AH$7-AF15+1+0.25*INT(1/AF15))*AF$12*AF$13</f>
        <v>18.900894881570068</v>
      </c>
      <c r="AH15" s="93">
        <v>1</v>
      </c>
      <c r="AI15" s="59">
        <f>(AH$7-AH15+1+0.25*INT(1/AH15))*AH$12*AH$13</f>
        <v>13.228789340372145</v>
      </c>
      <c r="AJ15" s="30">
        <v>3</v>
      </c>
      <c r="AK15" s="59">
        <f>(AH$7-AJ15+1+0.25*INT(1/AJ15))*AJ$12*AJ$13</f>
        <v>15.672521986429615</v>
      </c>
      <c r="AL15" s="29">
        <v>2</v>
      </c>
      <c r="AM15" s="59">
        <f>(AH$7-AL15+1+0.25*INT(1/AL15))*AL$12*AL$13</f>
        <v>19.629318021546773</v>
      </c>
      <c r="AN15" s="37">
        <v>2</v>
      </c>
      <c r="AO15" s="59">
        <f aca="true" t="shared" si="1" ref="AO15:AO20">($AT$7-AN15+1+0.25*INT(1/AN15))*AN$12*AN$13</f>
        <v>18.799191152766845</v>
      </c>
      <c r="AP15" s="93">
        <v>1</v>
      </c>
      <c r="AQ15" s="59">
        <f aca="true" t="shared" si="2" ref="AQ15:AQ21">($AT$7-AP15+1+0.25*INT(1/AP15))*AP$12*AP$13</f>
        <v>15.899999999999997</v>
      </c>
      <c r="AR15" s="29">
        <v>2</v>
      </c>
      <c r="AS15" s="59">
        <f aca="true" t="shared" si="3" ref="AS15:AS20">($AT$7-AR15+1+0.25*INT(1/AR15))*AR$12*AR$13</f>
        <v>14.399999999999997</v>
      </c>
      <c r="AT15" s="30">
        <v>3</v>
      </c>
      <c r="AU15" s="59">
        <f aca="true" t="shared" si="4" ref="AU15:AU22">($AT$7-AT15+1+0.25*INT(1/AT15))*AT$12*AT$13</f>
        <v>17.296893201778715</v>
      </c>
      <c r="AV15" s="29">
        <v>2</v>
      </c>
      <c r="AW15" s="59">
        <f aca="true" t="shared" si="5" ref="AW15:AW20">($AT$7-AV15+1+0.25*INT(1/AV15))*AV$12*AV$13</f>
        <v>13.3677758408048</v>
      </c>
      <c r="AX15" s="93">
        <v>1</v>
      </c>
      <c r="AY15" s="59">
        <f aca="true" t="shared" si="6" ref="AY15:AY20">($AT$7-AX15+1+0.25*INT(1/AX15))*AX$12*AX$13</f>
        <v>15.061564971255963</v>
      </c>
      <c r="AZ15" s="167">
        <v>1</v>
      </c>
      <c r="BA15" s="51">
        <f>(BA$7-AZ15+1+0.25*INT(1/AZ15))*AZ$12*AZ$13</f>
        <v>10.759804287886368</v>
      </c>
      <c r="BB15" s="104">
        <f aca="true" t="shared" si="7" ref="BB15:BB40">SUM(E15,G15,I15,K15,M15,O15,Q15,S15,U15,W15,Y15,AA15,AC15,AE15,AG15,AI15,AK15,AM15,AO15,AQ15,AS15,AU15,AW15,AY15,BA15)</f>
        <v>298.66985151374615</v>
      </c>
      <c r="BC15" s="117" t="s">
        <v>55</v>
      </c>
      <c r="BD15" s="5"/>
      <c r="BE15" s="45"/>
      <c r="BF15" s="109"/>
      <c r="BG15" s="45"/>
    </row>
    <row r="16" spans="1:59" ht="12.75">
      <c r="A16" s="38">
        <v>2</v>
      </c>
      <c r="B16" s="5" t="s">
        <v>6</v>
      </c>
      <c r="C16" s="88" t="s">
        <v>63</v>
      </c>
      <c r="D16" s="38">
        <v>4</v>
      </c>
      <c r="E16" s="59">
        <f>($I$7-D16+1+0.25*INT(1/D16))*D$12*D$13</f>
        <v>4.492487465161611</v>
      </c>
      <c r="F16" s="30">
        <v>3</v>
      </c>
      <c r="G16" s="59">
        <f>($I$7-F16+1+0.25*INT(1/F16))*F$12*F$13</f>
        <v>5.481480410590561</v>
      </c>
      <c r="H16" s="15">
        <v>4</v>
      </c>
      <c r="I16" s="59">
        <f>($I$7-H16+1+0.25*INT(1/H16))*H$12*H$13</f>
        <v>4.111110307942921</v>
      </c>
      <c r="J16" s="30">
        <v>3</v>
      </c>
      <c r="K16" s="59">
        <f>($I$7-J16+1+0.25*INT(1/J16))*J$12*J$13</f>
        <v>5.112770762576205</v>
      </c>
      <c r="L16" s="30">
        <v>3</v>
      </c>
      <c r="M16" s="59">
        <f>($I$7-L16+1+0.25*INT(1/L16))*L$12*L$13</f>
        <v>5.62733236610071</v>
      </c>
      <c r="N16" s="38">
        <v>4</v>
      </c>
      <c r="O16" s="51">
        <f t="shared" si="0"/>
        <v>2.4751239607334536</v>
      </c>
      <c r="P16" s="41">
        <v>3</v>
      </c>
      <c r="Q16" s="51">
        <f>(Q$7-P16+1+0.25*INT(1/P16))*P$12*P$13</f>
        <v>10.614811455712198</v>
      </c>
      <c r="R16" s="94">
        <v>1</v>
      </c>
      <c r="S16" s="51">
        <f>(S$7-R16+1+0.25*INT(1/R16))*R$12*R$13</f>
        <v>6.814202223120523</v>
      </c>
      <c r="T16" s="37">
        <v>2</v>
      </c>
      <c r="U16" s="51">
        <f>(U$7-T16+1+0.25*INT(1/T16))*T$12*T$13</f>
        <v>14.125747432189971</v>
      </c>
      <c r="W16" s="59"/>
      <c r="X16" s="119"/>
      <c r="Y16" s="59"/>
      <c r="Z16" s="93"/>
      <c r="AA16" s="59"/>
      <c r="AB16" s="115">
        <v>1</v>
      </c>
      <c r="AC16" s="95">
        <f>(AH$7-AB16+1+0.25*INT(1/AB16))*AB$12*AB$13</f>
        <v>12.448767387767482</v>
      </c>
      <c r="AD16" s="29">
        <v>2</v>
      </c>
      <c r="AE16" s="59">
        <f>(AH$7-AD16+1+0.25*INT(1/AD16))*AD$12*AD$13</f>
        <v>21.755646572002373</v>
      </c>
      <c r="AF16" s="29">
        <v>2</v>
      </c>
      <c r="AG16" s="59">
        <f>(AH$7-AF16+1+0.25*INT(1/AF16))*AF$12*AF$13</f>
        <v>15.642119901989023</v>
      </c>
      <c r="AH16" s="29">
        <v>2</v>
      </c>
      <c r="AI16" s="59">
        <f>(AH$7-AH16+1+0.25*INT(1/AH16))*AH$12*AH$13</f>
        <v>10.947963592032119</v>
      </c>
      <c r="AJ16" s="93">
        <v>1</v>
      </c>
      <c r="AK16" s="59">
        <f>(AH$7-AJ16+1+0.25*INT(1/AJ16))*AJ$12*AJ$13</f>
        <v>22.725156880322945</v>
      </c>
      <c r="AL16" s="93">
        <v>1</v>
      </c>
      <c r="AM16" s="59">
        <f>(AH$7-AL16+1+0.25*INT(1/AL16))*AL$12*AL$13</f>
        <v>23.71875927603568</v>
      </c>
      <c r="AN16" s="38">
        <v>7</v>
      </c>
      <c r="AO16" s="59">
        <f t="shared" si="1"/>
        <v>10.966194839113992</v>
      </c>
      <c r="AP16" s="30">
        <v>3</v>
      </c>
      <c r="AQ16" s="59">
        <f t="shared" si="2"/>
        <v>13.199999999999998</v>
      </c>
      <c r="AR16" s="30">
        <v>3</v>
      </c>
      <c r="AS16" s="59">
        <f t="shared" si="3"/>
        <v>13.199999999999998</v>
      </c>
      <c r="AT16" s="15">
        <v>4</v>
      </c>
      <c r="AU16" s="59">
        <f t="shared" si="4"/>
        <v>15.724448365253378</v>
      </c>
      <c r="AV16" s="93">
        <v>1</v>
      </c>
      <c r="AW16" s="59">
        <f t="shared" si="5"/>
        <v>14.760252490888634</v>
      </c>
      <c r="AX16" s="29">
        <v>2</v>
      </c>
      <c r="AY16" s="59">
        <f t="shared" si="6"/>
        <v>13.640662615477098</v>
      </c>
      <c r="AZ16" s="41"/>
      <c r="BA16" s="51"/>
      <c r="BB16" s="146">
        <f t="shared" si="7"/>
        <v>247.58503830501087</v>
      </c>
      <c r="BC16" s="77" t="s">
        <v>56</v>
      </c>
      <c r="BE16" s="45"/>
      <c r="BF16" s="108"/>
      <c r="BG16" s="45"/>
    </row>
    <row r="17" spans="1:55" ht="12.75">
      <c r="A17" s="38">
        <v>3</v>
      </c>
      <c r="B17" s="5" t="s">
        <v>25</v>
      </c>
      <c r="C17" s="88" t="s">
        <v>64</v>
      </c>
      <c r="D17" s="30">
        <v>3</v>
      </c>
      <c r="E17" s="59">
        <f>($I$7-D17+1+0.25*INT(1/D17))*D$12*D$13</f>
        <v>5.989983286882148</v>
      </c>
      <c r="F17" s="29">
        <v>2</v>
      </c>
      <c r="G17" s="59">
        <f>($I$7-F17+1+0.25*INT(1/F17))*F$12*F$13</f>
        <v>6.851850513238201</v>
      </c>
      <c r="H17" s="30">
        <v>3</v>
      </c>
      <c r="I17" s="59">
        <f>($I$7-H17+1+0.25*INT(1/H17))*H$12*H$13</f>
        <v>5.481480410590561</v>
      </c>
      <c r="J17" s="93">
        <v>1</v>
      </c>
      <c r="K17" s="95">
        <f>($I$7-J17+1+0.25*INT(1/J17))*J$12*J$13</f>
        <v>7.988704316525322</v>
      </c>
      <c r="L17" s="29">
        <v>2</v>
      </c>
      <c r="M17" s="95">
        <f>($I$7-L17+1+0.25*INT(1/L17))*L$12*L$13</f>
        <v>7.034165457625887</v>
      </c>
      <c r="N17" s="37">
        <v>2</v>
      </c>
      <c r="O17" s="51">
        <f t="shared" si="0"/>
        <v>4.125206601222422</v>
      </c>
      <c r="P17" s="94">
        <v>1</v>
      </c>
      <c r="Q17" s="51">
        <f>(Q$7-P17+1+0.25*INT(1/P17))*P$12*P$13</f>
        <v>15.391476610782686</v>
      </c>
      <c r="R17" s="5" t="s">
        <v>82</v>
      </c>
      <c r="S17" s="95">
        <f>R$12*R$13</f>
        <v>1.0902723556992837</v>
      </c>
      <c r="T17" s="41"/>
      <c r="U17" s="51"/>
      <c r="V17" s="29">
        <v>2</v>
      </c>
      <c r="W17" s="59">
        <f>(Y$7-V17+1+0.25*INT(1/V17))*V$12*V$13</f>
        <v>2.1052927715132634</v>
      </c>
      <c r="X17" s="119" t="s">
        <v>96</v>
      </c>
      <c r="Y17" s="59">
        <f>X$12*X$13*3</f>
        <v>1.5789695786349476</v>
      </c>
      <c r="Z17" s="93">
        <v>1</v>
      </c>
      <c r="AA17" s="59">
        <f>(Y$7-Z17+1+0.25*INT(1/Z17))*Z$12*Z$13</f>
        <v>4.150472952581925</v>
      </c>
      <c r="AB17" s="116">
        <v>3</v>
      </c>
      <c r="AC17" s="59">
        <f>(AH$7-AB17+1+0.25*INT(1/AB17))*AB$12*AB$13</f>
        <v>8.58535681914999</v>
      </c>
      <c r="AD17" s="15">
        <v>5</v>
      </c>
      <c r="AE17" s="59">
        <f>(AH$7-AD17+1+0.25*INT(1/AD17))*AD$12*AD$13</f>
        <v>10.877823286001187</v>
      </c>
      <c r="AF17" s="119">
        <v>5</v>
      </c>
      <c r="AG17" s="59">
        <f>(AH$7-AF17+1+0.25*INT(1/AF17))*AF$12*AF$13</f>
        <v>7.821059950994512</v>
      </c>
      <c r="AH17" s="119">
        <v>5</v>
      </c>
      <c r="AI17" s="59">
        <f>(AH$7-AH17+1+0.25*INT(1/AH17))*AH$12*AH$13</f>
        <v>5.4739817960160595</v>
      </c>
      <c r="AJ17" s="29">
        <v>2</v>
      </c>
      <c r="AK17" s="59">
        <f>(AH$7-AJ17+1+0.25*INT(1/AJ17))*AJ$12*AJ$13</f>
        <v>18.807026383715538</v>
      </c>
      <c r="AL17" s="30">
        <v>3</v>
      </c>
      <c r="AM17" s="59">
        <f>(AH$7-AL17+1+0.25*INT(1/AL17))*AL$12*AL$13</f>
        <v>16.357765017955643</v>
      </c>
      <c r="AN17" s="94">
        <v>1</v>
      </c>
      <c r="AO17" s="59">
        <f t="shared" si="1"/>
        <v>20.757440231180055</v>
      </c>
      <c r="AP17" s="15">
        <v>5</v>
      </c>
      <c r="AQ17" s="59">
        <f t="shared" si="2"/>
        <v>10.799999999999997</v>
      </c>
      <c r="AR17" s="15">
        <v>4</v>
      </c>
      <c r="AS17" s="59">
        <f t="shared" si="3"/>
        <v>11.999999999999996</v>
      </c>
      <c r="AT17" s="93">
        <v>1</v>
      </c>
      <c r="AU17" s="59">
        <f t="shared" si="4"/>
        <v>20.834894083960727</v>
      </c>
      <c r="AV17" s="15">
        <v>4</v>
      </c>
      <c r="AW17" s="59">
        <f t="shared" si="5"/>
        <v>11.139813200670668</v>
      </c>
      <c r="AX17" s="30">
        <v>3</v>
      </c>
      <c r="AY17" s="59">
        <f t="shared" si="6"/>
        <v>12.503940730854007</v>
      </c>
      <c r="AZ17" s="118" t="s">
        <v>84</v>
      </c>
      <c r="BA17" s="59">
        <f>AZ$12*AZ$13</f>
        <v>3.310709011657344</v>
      </c>
      <c r="BB17" s="131">
        <f t="shared" si="7"/>
        <v>221.0576853674524</v>
      </c>
      <c r="BC17" s="78" t="s">
        <v>57</v>
      </c>
    </row>
    <row r="18" spans="1:55" ht="12.75">
      <c r="A18" s="38">
        <v>4</v>
      </c>
      <c r="B18" s="5" t="s">
        <v>21</v>
      </c>
      <c r="C18" s="88" t="s">
        <v>64</v>
      </c>
      <c r="D18" s="39"/>
      <c r="E18" s="45"/>
      <c r="F18" s="5"/>
      <c r="G18" s="45"/>
      <c r="H18" s="5"/>
      <c r="I18" s="45"/>
      <c r="J18" s="5"/>
      <c r="K18" s="45"/>
      <c r="L18" s="5"/>
      <c r="M18" s="45"/>
      <c r="N18" s="39"/>
      <c r="O18" s="52"/>
      <c r="P18" s="38"/>
      <c r="Q18" s="52"/>
      <c r="R18" s="193">
        <v>4</v>
      </c>
      <c r="S18" s="194">
        <f>(S$7-R18+1+0.25*INT(1/R18))*R$12*R$13</f>
        <v>3.270817067097851</v>
      </c>
      <c r="T18" s="41">
        <v>3</v>
      </c>
      <c r="U18" s="51">
        <f>(U$7-T18+1+0.25*INT(1/T18))*T$12*T$13</f>
        <v>11.771456193491641</v>
      </c>
      <c r="V18" s="5" t="s">
        <v>82</v>
      </c>
      <c r="W18" s="95">
        <f>V$12*V$13</f>
        <v>0.5263231928783159</v>
      </c>
      <c r="X18" s="5" t="s">
        <v>82</v>
      </c>
      <c r="Y18" s="95">
        <f>X$12*X$13</f>
        <v>0.5263231928783159</v>
      </c>
      <c r="Z18" s="5" t="s">
        <v>82</v>
      </c>
      <c r="AA18" s="95">
        <f>Z$12*Z$13</f>
        <v>0.7905662766822714</v>
      </c>
      <c r="AB18" s="110">
        <v>6</v>
      </c>
      <c r="AC18" s="59">
        <f>(AH$7-AB18+1+0.25*INT(1/AB18))*AB$12*AB$13</f>
        <v>3.434142727659996</v>
      </c>
      <c r="AD18" s="30">
        <v>3</v>
      </c>
      <c r="AE18" s="59">
        <f>(AH$7-AD18+1+0.25*INT(1/AD18))*AD$12*AD$13</f>
        <v>18.129705476668644</v>
      </c>
      <c r="AF18" s="30">
        <v>3</v>
      </c>
      <c r="AG18" s="59">
        <f>(AH$7-AF18+1+0.25*INT(1/AF18))*AF$12*AF$13</f>
        <v>13.035099918324187</v>
      </c>
      <c r="AH18" s="30">
        <v>3</v>
      </c>
      <c r="AI18" s="59">
        <f>(AH$7-AH18+1+0.25*INT(1/AH18))*AH$12*AH$13</f>
        <v>9.123302993360099</v>
      </c>
      <c r="AJ18" s="119">
        <v>5</v>
      </c>
      <c r="AK18" s="59">
        <f>(AH$7-AJ18+1+0.25*INT(1/AJ18))*AJ$12*AJ$13</f>
        <v>9.403513191857769</v>
      </c>
      <c r="AL18" s="120" t="s">
        <v>83</v>
      </c>
      <c r="AM18" s="95">
        <f>AL$12*AL$13*4</f>
        <v>13.086212014364513</v>
      </c>
      <c r="AN18" s="38">
        <v>4</v>
      </c>
      <c r="AO18" s="59">
        <f t="shared" si="1"/>
        <v>15.665992627305702</v>
      </c>
      <c r="AP18" s="15">
        <v>6</v>
      </c>
      <c r="AQ18" s="59">
        <f t="shared" si="2"/>
        <v>9.599999999999998</v>
      </c>
      <c r="AR18" s="15">
        <v>5</v>
      </c>
      <c r="AS18" s="59">
        <f t="shared" si="3"/>
        <v>10.799999999999997</v>
      </c>
      <c r="AT18" s="15">
        <v>5</v>
      </c>
      <c r="AU18" s="59">
        <f t="shared" si="4"/>
        <v>14.152003528728041</v>
      </c>
      <c r="AV18" s="15">
        <v>8</v>
      </c>
      <c r="AW18" s="59">
        <f t="shared" si="5"/>
        <v>6.6838879204024</v>
      </c>
      <c r="AX18" s="15">
        <v>5</v>
      </c>
      <c r="AY18" s="59">
        <f t="shared" si="6"/>
        <v>10.230496961607823</v>
      </c>
      <c r="AZ18" s="39"/>
      <c r="BA18" s="45"/>
      <c r="BB18" s="130">
        <f t="shared" si="7"/>
        <v>150.2298432833076</v>
      </c>
      <c r="BC18" s="75">
        <v>4</v>
      </c>
    </row>
    <row r="19" spans="1:55" ht="12.75">
      <c r="A19" s="53">
        <v>5</v>
      </c>
      <c r="B19" s="7" t="s">
        <v>19</v>
      </c>
      <c r="C19" s="91" t="s">
        <v>78</v>
      </c>
      <c r="D19" s="164">
        <v>2</v>
      </c>
      <c r="E19" s="9">
        <f>($I$7-D19+1+0.25*INT(1/D19))*D$12*D$13</f>
        <v>7.487479108602685</v>
      </c>
      <c r="F19" s="16">
        <v>4</v>
      </c>
      <c r="G19" s="9">
        <f>($I$7-F19+1+0.25*INT(1/F19))*F$12*F$13</f>
        <v>4.111110307942921</v>
      </c>
      <c r="H19" s="165">
        <v>1</v>
      </c>
      <c r="I19" s="98">
        <f>($I$7-H19+1+0.25*INT(1/H19))*H$12*H$13</f>
        <v>8.564813141547752</v>
      </c>
      <c r="J19" s="16">
        <v>4</v>
      </c>
      <c r="K19" s="9">
        <f>($I$7-J19+1+0.25*INT(1/J19))*J$12*J$13</f>
        <v>3.834578071932154</v>
      </c>
      <c r="L19" s="16">
        <v>4</v>
      </c>
      <c r="M19" s="98">
        <f>($I$7-L19+1+0.25*INT(1/L19))*L$12*L$13</f>
        <v>4.220499274575532</v>
      </c>
      <c r="N19" s="166">
        <v>5</v>
      </c>
      <c r="O19" s="54">
        <f>(O$7-N19+1+0.25*INT(1/N19))*N$12*N$13</f>
        <v>1.650082640488969</v>
      </c>
      <c r="P19" s="53"/>
      <c r="Q19" s="54"/>
      <c r="R19" s="193">
        <v>5</v>
      </c>
      <c r="S19" s="194">
        <f>(S$7-R19+1+0.25*INT(1/R19))*R$12*R$13</f>
        <v>2.1805447113985674</v>
      </c>
      <c r="T19" s="155"/>
      <c r="U19" s="54"/>
      <c r="V19" s="40"/>
      <c r="W19" s="8"/>
      <c r="X19" s="7"/>
      <c r="Y19" s="8"/>
      <c r="Z19" s="7"/>
      <c r="AA19" s="8"/>
      <c r="AB19" s="111"/>
      <c r="AC19" s="9"/>
      <c r="AD19" s="150"/>
      <c r="AE19" s="9"/>
      <c r="AF19" s="144"/>
      <c r="AG19" s="9"/>
      <c r="AH19" s="144"/>
      <c r="AI19" s="9"/>
      <c r="AJ19" s="150"/>
      <c r="AK19" s="98"/>
      <c r="AL19" s="144"/>
      <c r="AM19" s="9"/>
      <c r="AN19" s="170">
        <v>3</v>
      </c>
      <c r="AO19" s="9">
        <f t="shared" si="1"/>
        <v>17.23259189003627</v>
      </c>
      <c r="AP19" s="171">
        <v>2</v>
      </c>
      <c r="AQ19" s="9">
        <f t="shared" si="2"/>
        <v>14.399999999999997</v>
      </c>
      <c r="AR19" s="165">
        <v>1</v>
      </c>
      <c r="AS19" s="9">
        <f t="shared" si="3"/>
        <v>15.899999999999997</v>
      </c>
      <c r="AT19" s="16">
        <v>6</v>
      </c>
      <c r="AU19" s="9">
        <f t="shared" si="4"/>
        <v>12.579558692202703</v>
      </c>
      <c r="AV19" s="150">
        <v>3</v>
      </c>
      <c r="AW19" s="9">
        <f t="shared" si="5"/>
        <v>12.253794520737735</v>
      </c>
      <c r="AX19" s="16">
        <v>6</v>
      </c>
      <c r="AY19" s="54">
        <f t="shared" si="6"/>
        <v>9.093775076984732</v>
      </c>
      <c r="AZ19" s="155"/>
      <c r="BA19" s="54"/>
      <c r="BB19" s="143">
        <f t="shared" si="7"/>
        <v>113.50882743645</v>
      </c>
      <c r="BC19" s="76">
        <v>5</v>
      </c>
    </row>
    <row r="20" spans="1:55" ht="12.75">
      <c r="A20" s="38">
        <v>6</v>
      </c>
      <c r="B20" s="5" t="s">
        <v>14</v>
      </c>
      <c r="C20" s="88" t="s">
        <v>64</v>
      </c>
      <c r="D20" s="38"/>
      <c r="E20" s="59"/>
      <c r="F20" s="15"/>
      <c r="G20" s="95"/>
      <c r="H20" s="30"/>
      <c r="I20" s="95"/>
      <c r="J20" s="15"/>
      <c r="K20" s="95"/>
      <c r="L20" s="30"/>
      <c r="M20" s="95"/>
      <c r="N20" s="118"/>
      <c r="O20" s="51"/>
      <c r="P20" s="38"/>
      <c r="Q20" s="51"/>
      <c r="R20" s="100"/>
      <c r="S20" s="51"/>
      <c r="T20" s="118"/>
      <c r="U20" s="51"/>
      <c r="V20" s="5" t="s">
        <v>82</v>
      </c>
      <c r="W20" s="95">
        <f>V$12*V$13</f>
        <v>0.5263231928783159</v>
      </c>
      <c r="X20" s="5" t="s">
        <v>82</v>
      </c>
      <c r="Y20" s="95">
        <f>X$12*X$13</f>
        <v>0.5263231928783159</v>
      </c>
      <c r="Z20" s="5" t="s">
        <v>82</v>
      </c>
      <c r="AA20" s="95">
        <f>Z$12*Z$13</f>
        <v>0.7905662766822714</v>
      </c>
      <c r="AB20" s="110">
        <v>7</v>
      </c>
      <c r="AC20" s="59">
        <f>(AH$7-AB20+1+0.25*INT(1/AB20))*AB$12*AB$13</f>
        <v>1.717071363829998</v>
      </c>
      <c r="AD20" s="15">
        <v>7</v>
      </c>
      <c r="AE20" s="59">
        <f>(AH$7-AD20+1+0.25*INT(1/AD20))*AD$12*AD$13</f>
        <v>3.625941095333729</v>
      </c>
      <c r="AF20" s="168" t="s">
        <v>82</v>
      </c>
      <c r="AG20" s="95">
        <f>AF$12*AF$13</f>
        <v>2.6070199836648373</v>
      </c>
      <c r="AH20" s="154" t="s">
        <v>82</v>
      </c>
      <c r="AI20" s="95">
        <f>AH$12*AH$13</f>
        <v>1.82466059867202</v>
      </c>
      <c r="AJ20" s="154" t="s">
        <v>82</v>
      </c>
      <c r="AK20" s="95">
        <f>AJ$12*AJ$13</f>
        <v>3.134504397285923</v>
      </c>
      <c r="AL20" s="154" t="s">
        <v>82</v>
      </c>
      <c r="AM20" s="95">
        <f>AL$12*AL$13</f>
        <v>3.271553003591128</v>
      </c>
      <c r="AN20" s="38">
        <v>6</v>
      </c>
      <c r="AO20" s="59">
        <f t="shared" si="1"/>
        <v>12.532794101844562</v>
      </c>
      <c r="AP20" s="101">
        <v>4</v>
      </c>
      <c r="AQ20" s="59">
        <f t="shared" si="2"/>
        <v>11.999999999999996</v>
      </c>
      <c r="AR20" s="15">
        <v>6</v>
      </c>
      <c r="AS20" s="59">
        <f t="shared" si="3"/>
        <v>9.599999999999998</v>
      </c>
      <c r="AT20" s="15">
        <v>7</v>
      </c>
      <c r="AU20" s="59">
        <f t="shared" si="4"/>
        <v>11.007113855677364</v>
      </c>
      <c r="AV20" s="101">
        <v>7</v>
      </c>
      <c r="AW20" s="59">
        <f t="shared" si="5"/>
        <v>7.797869240469467</v>
      </c>
      <c r="AX20" s="101">
        <v>7</v>
      </c>
      <c r="AY20" s="59">
        <f t="shared" si="6"/>
        <v>7.9570531923616405</v>
      </c>
      <c r="AZ20" s="118"/>
      <c r="BA20" s="51"/>
      <c r="BB20" s="130">
        <f t="shared" si="7"/>
        <v>78.91879349516957</v>
      </c>
      <c r="BC20" s="75">
        <v>6</v>
      </c>
    </row>
    <row r="21" spans="1:55" ht="12.75">
      <c r="A21" s="38">
        <v>7</v>
      </c>
      <c r="B21" s="5" t="s">
        <v>39</v>
      </c>
      <c r="C21" s="88" t="s">
        <v>64</v>
      </c>
      <c r="D21" s="39"/>
      <c r="E21" s="45"/>
      <c r="F21" s="5"/>
      <c r="G21" s="45"/>
      <c r="H21" s="5"/>
      <c r="I21" s="45"/>
      <c r="J21" s="5"/>
      <c r="K21" s="45"/>
      <c r="L21" s="5"/>
      <c r="M21" s="45"/>
      <c r="N21" s="39"/>
      <c r="O21" s="52"/>
      <c r="P21" s="38"/>
      <c r="Q21" s="51"/>
      <c r="R21" s="39"/>
      <c r="S21" s="52"/>
      <c r="T21" s="118">
        <v>4</v>
      </c>
      <c r="U21" s="51">
        <f>(U$7-T21+1+0.25*INT(1/T21))*T$12*T$13</f>
        <v>9.417164954793314</v>
      </c>
      <c r="V21" s="61"/>
      <c r="W21" s="59"/>
      <c r="X21" s="5"/>
      <c r="Y21" s="45"/>
      <c r="Z21" s="5"/>
      <c r="AA21" s="45"/>
      <c r="AB21" s="169" t="s">
        <v>98</v>
      </c>
      <c r="AC21" s="95">
        <v>3.43</v>
      </c>
      <c r="AD21" s="119">
        <v>6</v>
      </c>
      <c r="AE21" s="59">
        <f>(AH$7-AD21+1+0.25*INT(1/AD21))*AD$12*AD$13</f>
        <v>7.251882190667458</v>
      </c>
      <c r="AF21" s="119">
        <v>4</v>
      </c>
      <c r="AG21" s="59">
        <f>(AH$7-AF21+1+0.25*INT(1/AF21))*AF$12*AF$13</f>
        <v>10.42807993465935</v>
      </c>
      <c r="AH21" s="119">
        <v>4</v>
      </c>
      <c r="AI21" s="59">
        <f>(AH$7-AH21+1+0.25*INT(1/AH21))*AH$12*AH$13</f>
        <v>7.29864239468808</v>
      </c>
      <c r="AJ21" s="119">
        <v>4</v>
      </c>
      <c r="AK21" s="59">
        <f>(AH$7-AJ21+1+0.25*INT(1/AJ21))*AJ$12*AJ$13</f>
        <v>12.538017589143692</v>
      </c>
      <c r="AL21" s="120" t="s">
        <v>82</v>
      </c>
      <c r="AM21" s="59">
        <f>AL$12*AL$13</f>
        <v>3.271553003591128</v>
      </c>
      <c r="AN21" s="38" t="s">
        <v>82</v>
      </c>
      <c r="AO21" s="59">
        <f>AN$12*AN$13</f>
        <v>1.5665992627305703</v>
      </c>
      <c r="AP21" s="15">
        <v>10</v>
      </c>
      <c r="AQ21" s="59">
        <f t="shared" si="2"/>
        <v>4.799999999999999</v>
      </c>
      <c r="AR21" s="15" t="s">
        <v>83</v>
      </c>
      <c r="AS21" s="95">
        <f>AR$12*AR$13*3</f>
        <v>3.599999999999999</v>
      </c>
      <c r="AT21" s="15">
        <v>8</v>
      </c>
      <c r="AU21" s="59">
        <f t="shared" si="4"/>
        <v>9.434669019152027</v>
      </c>
      <c r="AV21" s="15" t="s">
        <v>82</v>
      </c>
      <c r="AW21" s="59">
        <f>AV$12*AV$13</f>
        <v>1.1139813200670667</v>
      </c>
      <c r="AX21" s="15" t="s">
        <v>88</v>
      </c>
      <c r="AY21" s="59">
        <f>AX$12*AX$13</f>
        <v>1.1367218846230915</v>
      </c>
      <c r="AZ21" s="39"/>
      <c r="BA21" s="45"/>
      <c r="BB21" s="130">
        <f t="shared" si="7"/>
        <v>75.28731155411577</v>
      </c>
      <c r="BC21" s="75">
        <v>7</v>
      </c>
    </row>
    <row r="22" spans="1:55" ht="12.75">
      <c r="A22" s="38">
        <v>8</v>
      </c>
      <c r="B22" s="5" t="s">
        <v>10</v>
      </c>
      <c r="C22" s="89" t="s">
        <v>78</v>
      </c>
      <c r="D22" s="118">
        <v>5</v>
      </c>
      <c r="E22" s="59">
        <f>($I$7-D22+1+0.25*INT(1/D22))*D$12*D$13</f>
        <v>2.994991643441074</v>
      </c>
      <c r="F22" s="15">
        <v>5</v>
      </c>
      <c r="G22" s="59">
        <f>($I$7-F22+1+0.25*INT(1/F22))*F$12*F$13</f>
        <v>2.7407402052952805</v>
      </c>
      <c r="H22" s="15">
        <v>5</v>
      </c>
      <c r="I22" s="59">
        <f>($I$7-H22+1+0.25*INT(1/H22))*H$12*H$13</f>
        <v>2.7407402052952805</v>
      </c>
      <c r="J22" s="5" t="s">
        <v>82</v>
      </c>
      <c r="K22" s="95">
        <f>J$12*J$13</f>
        <v>1.2781926906440513</v>
      </c>
      <c r="L22" s="5" t="s">
        <v>82</v>
      </c>
      <c r="M22" s="95">
        <f>L$12*L$13</f>
        <v>1.4068330915251774</v>
      </c>
      <c r="N22" s="41">
        <v>3</v>
      </c>
      <c r="O22" s="51">
        <f t="shared" si="0"/>
        <v>3.300165280977938</v>
      </c>
      <c r="P22" s="38">
        <v>4</v>
      </c>
      <c r="Q22" s="51">
        <f>(Q$7-P22+1+0.25*INT(1/P22))*P$12*P$13</f>
        <v>8.491849164569757</v>
      </c>
      <c r="R22" s="41">
        <v>3</v>
      </c>
      <c r="S22" s="51">
        <f>(S$7-R22+1+0.25*INT(1/R22))*R$12*R$13</f>
        <v>4.361089422797135</v>
      </c>
      <c r="T22" s="118"/>
      <c r="U22" s="51"/>
      <c r="V22" s="60"/>
      <c r="W22" s="59"/>
      <c r="X22" s="15"/>
      <c r="Y22" s="45"/>
      <c r="Z22" s="15"/>
      <c r="AA22" s="45"/>
      <c r="AB22" s="110"/>
      <c r="AC22" s="59"/>
      <c r="AD22" s="120"/>
      <c r="AE22" s="59"/>
      <c r="AF22" s="30"/>
      <c r="AG22" s="59"/>
      <c r="AH22" s="119"/>
      <c r="AI22" s="59"/>
      <c r="AJ22" s="119"/>
      <c r="AK22" s="59"/>
      <c r="AL22" s="30"/>
      <c r="AM22" s="59"/>
      <c r="AN22" s="38">
        <v>5</v>
      </c>
      <c r="AO22" s="59">
        <f>($AT$7-AN22+1+0.25*INT(1/AN22))*AN$12*AN$13</f>
        <v>14.099393364575132</v>
      </c>
      <c r="AP22" s="15" t="s">
        <v>82</v>
      </c>
      <c r="AQ22" s="59">
        <f>AP$12*AP$13</f>
        <v>1.1999999999999997</v>
      </c>
      <c r="AR22" s="15" t="s">
        <v>82</v>
      </c>
      <c r="AS22" s="59">
        <f>AR$12*AR$13</f>
        <v>1.1999999999999997</v>
      </c>
      <c r="AT22" s="29">
        <v>2</v>
      </c>
      <c r="AU22" s="59">
        <f t="shared" si="4"/>
        <v>18.869338038304054</v>
      </c>
      <c r="AV22" s="15" t="s">
        <v>82</v>
      </c>
      <c r="AW22" s="59">
        <f>AV$12*AV$13</f>
        <v>1.1139813200670667</v>
      </c>
      <c r="AX22" s="15" t="s">
        <v>82</v>
      </c>
      <c r="AY22" s="59">
        <f>AX$12*AX$13</f>
        <v>1.1367218846230915</v>
      </c>
      <c r="AZ22" s="118"/>
      <c r="BA22" s="51"/>
      <c r="BB22" s="130">
        <f t="shared" si="7"/>
        <v>64.93403631211504</v>
      </c>
      <c r="BC22" s="75">
        <v>8</v>
      </c>
    </row>
    <row r="23" spans="1:55" ht="12.75">
      <c r="A23" s="38">
        <v>9</v>
      </c>
      <c r="B23" s="5" t="s">
        <v>16</v>
      </c>
      <c r="C23" s="88" t="s">
        <v>64</v>
      </c>
      <c r="D23" s="39"/>
      <c r="E23" s="45"/>
      <c r="F23" s="5"/>
      <c r="G23" s="45"/>
      <c r="H23" s="5"/>
      <c r="I23" s="45"/>
      <c r="J23" s="5"/>
      <c r="K23" s="45"/>
      <c r="L23" s="5"/>
      <c r="M23" s="45"/>
      <c r="N23" s="99"/>
      <c r="O23" s="52"/>
      <c r="P23" s="38">
        <v>7</v>
      </c>
      <c r="Q23" s="51">
        <f>(Q$7-P23+1+0.25*INT(1/P23))*P$12*P$13</f>
        <v>2.1229622911424393</v>
      </c>
      <c r="R23" s="39"/>
      <c r="S23" s="52"/>
      <c r="T23" s="44"/>
      <c r="U23" s="59"/>
      <c r="V23" s="41">
        <v>3</v>
      </c>
      <c r="W23" s="59">
        <f>(Y$7-V23+1+0.25*INT(1/V23))*V$12*V$13</f>
        <v>1.5789695786349476</v>
      </c>
      <c r="X23" s="29">
        <v>2</v>
      </c>
      <c r="Y23" s="59">
        <f>(Y$7-X23+1+0.25*INT(1/X23))*X$12*X$13</f>
        <v>2.1052927715132634</v>
      </c>
      <c r="Z23" s="30">
        <v>3</v>
      </c>
      <c r="AA23" s="59">
        <f>(Y$7-Z23+1+0.25*INT(1/Z23))*Z$12*Z$13</f>
        <v>2.3716988300468143</v>
      </c>
      <c r="AB23" s="110">
        <v>4</v>
      </c>
      <c r="AC23" s="59">
        <f>(AH$7-AB23+1+0.25*INT(1/AB23))*AB$12*AB$13</f>
        <v>6.868285455319992</v>
      </c>
      <c r="AD23" s="119">
        <v>4</v>
      </c>
      <c r="AE23" s="59">
        <f>(AH$7-AD23+1+0.25*INT(1/AD23))*AD$12*AD$13</f>
        <v>14.503764381334916</v>
      </c>
      <c r="AF23" s="120" t="s">
        <v>82</v>
      </c>
      <c r="AG23" s="95">
        <f>AF$12*AF$13</f>
        <v>2.6070199836648373</v>
      </c>
      <c r="AH23" s="154" t="s">
        <v>82</v>
      </c>
      <c r="AI23" s="95">
        <f>AH$12*AH$13</f>
        <v>1.82466059867202</v>
      </c>
      <c r="AJ23" s="154" t="s">
        <v>82</v>
      </c>
      <c r="AK23" s="95">
        <f>AJ$12*AJ$13</f>
        <v>3.134504397285923</v>
      </c>
      <c r="AL23" s="154" t="s">
        <v>82</v>
      </c>
      <c r="AM23" s="95">
        <f>AL$12*AL$13</f>
        <v>3.271553003591128</v>
      </c>
      <c r="AN23" s="38">
        <v>10</v>
      </c>
      <c r="AO23" s="59">
        <f>($AT$7-AN23+1+0.25*INT(1/AN23))*AN$12*AN$13</f>
        <v>6.266397050922281</v>
      </c>
      <c r="AP23" s="15">
        <v>9</v>
      </c>
      <c r="AQ23" s="59">
        <f>($AT$7-AP23+1+0.25*INT(1/AP23))*AP$12*AP$13</f>
        <v>5.999999999999998</v>
      </c>
      <c r="AR23" s="15">
        <v>8</v>
      </c>
      <c r="AS23" s="59">
        <f>($AT$7-AR23+1+0.25*INT(1/AR23))*AR$12*AR$13</f>
        <v>7.199999999999998</v>
      </c>
      <c r="AT23" s="15" t="s">
        <v>82</v>
      </c>
      <c r="AU23" s="59">
        <f>AT$12*AT$13</f>
        <v>1.5724448365253378</v>
      </c>
      <c r="AV23" s="15" t="s">
        <v>82</v>
      </c>
      <c r="AW23" s="59">
        <f>AV$12*AV$13</f>
        <v>1.1139813200670667</v>
      </c>
      <c r="AX23" s="15" t="s">
        <v>82</v>
      </c>
      <c r="AY23" s="59">
        <f>AX$12*AX$13</f>
        <v>1.1367218846230915</v>
      </c>
      <c r="AZ23" s="38"/>
      <c r="BA23" s="59"/>
      <c r="BB23" s="130">
        <f t="shared" si="7"/>
        <v>63.67825638334405</v>
      </c>
      <c r="BC23" s="75">
        <v>9</v>
      </c>
    </row>
    <row r="24" spans="1:55" ht="12.75">
      <c r="A24" s="53">
        <v>10</v>
      </c>
      <c r="B24" s="173" t="s">
        <v>23</v>
      </c>
      <c r="C24" s="90" t="s">
        <v>64</v>
      </c>
      <c r="D24" s="7"/>
      <c r="E24" s="8"/>
      <c r="F24" s="7"/>
      <c r="G24" s="8"/>
      <c r="H24" s="7"/>
      <c r="I24" s="8"/>
      <c r="J24" s="7"/>
      <c r="K24" s="8"/>
      <c r="L24" s="7"/>
      <c r="M24" s="8"/>
      <c r="N24" s="40"/>
      <c r="O24" s="55"/>
      <c r="P24" s="53"/>
      <c r="Q24" s="54"/>
      <c r="R24" s="40"/>
      <c r="S24" s="55"/>
      <c r="T24" s="8"/>
      <c r="U24" s="8"/>
      <c r="V24" s="40"/>
      <c r="W24" s="8"/>
      <c r="X24" s="7"/>
      <c r="Y24" s="8"/>
      <c r="Z24" s="7"/>
      <c r="AA24" s="8"/>
      <c r="AB24" s="111"/>
      <c r="AC24" s="9"/>
      <c r="AD24" s="16"/>
      <c r="AE24" s="9"/>
      <c r="AF24" s="16"/>
      <c r="AG24" s="9"/>
      <c r="AH24" s="16"/>
      <c r="AI24" s="9"/>
      <c r="AJ24" s="16"/>
      <c r="AK24" s="9"/>
      <c r="AL24" s="16"/>
      <c r="AM24" s="9"/>
      <c r="AN24" s="53">
        <v>8</v>
      </c>
      <c r="AO24" s="9">
        <f>($AT$7-AN24+1+0.25*INT(1/AN24))*AN$12*AN$13</f>
        <v>9.399595576383422</v>
      </c>
      <c r="AP24" s="16">
        <v>8</v>
      </c>
      <c r="AQ24" s="9">
        <f>($AT$7-AP24+1+0.25*INT(1/AP24))*AP$12*AP$13</f>
        <v>7.199999999999998</v>
      </c>
      <c r="AR24" s="16">
        <v>7</v>
      </c>
      <c r="AS24" s="9">
        <f>($AT$7-AR24+1+0.25*INT(1/AR24))*AR$12*AR$13</f>
        <v>8.399999999999999</v>
      </c>
      <c r="AT24" s="16" t="s">
        <v>88</v>
      </c>
      <c r="AU24" s="98">
        <f>AT$12*AT$13</f>
        <v>1.5724448365253378</v>
      </c>
      <c r="AV24" s="16">
        <v>5</v>
      </c>
      <c r="AW24" s="9">
        <f>($AT$7-AV24+1+0.25*INT(1/AV24))*AV$12*AV$13</f>
        <v>10.0258318806036</v>
      </c>
      <c r="AX24" s="16">
        <v>4</v>
      </c>
      <c r="AY24" s="9">
        <f>($AT$7-AX24+1+0.25*INT(1/AX24))*AX$12*AX$13</f>
        <v>11.367218846230916</v>
      </c>
      <c r="AZ24" s="164">
        <v>2</v>
      </c>
      <c r="BA24" s="54">
        <f>(BA$7-AZ24+1+0.25*INT(1/AZ24))*AZ$12*AZ$13</f>
        <v>6.621418023314688</v>
      </c>
      <c r="BB24" s="143">
        <f t="shared" si="7"/>
        <v>54.58650916305797</v>
      </c>
      <c r="BC24" s="76">
        <v>10</v>
      </c>
    </row>
    <row r="25" spans="1:55" ht="12.75">
      <c r="A25" s="174">
        <v>11</v>
      </c>
      <c r="B25" s="175" t="s">
        <v>29</v>
      </c>
      <c r="C25" s="176" t="s">
        <v>78</v>
      </c>
      <c r="D25" s="177">
        <v>6</v>
      </c>
      <c r="E25" s="178">
        <f>($I$7-D25+1+0.25*INT(1/D25))*D$12*D$13</f>
        <v>1.497495821720537</v>
      </c>
      <c r="F25" s="179">
        <v>6</v>
      </c>
      <c r="G25" s="178">
        <f>($I$7-F25+1+0.25*INT(1/F25))*F$12*F$13</f>
        <v>1.3703701026476403</v>
      </c>
      <c r="H25" s="179">
        <v>6</v>
      </c>
      <c r="I25" s="180">
        <f>($I$7-H25+1+0.25*INT(1/H25))*H$12*H$13</f>
        <v>1.3703701026476403</v>
      </c>
      <c r="J25" s="175">
        <v>5</v>
      </c>
      <c r="K25" s="180">
        <f>($I$7-J25+1+0.25*INT(1/J25))*J$12*J$13</f>
        <v>2.5563853812881026</v>
      </c>
      <c r="L25" s="175">
        <v>5</v>
      </c>
      <c r="M25" s="181">
        <f>($I$7-L25+1+0.25*INT(1/L25))*L$12*L$13</f>
        <v>2.813666183050355</v>
      </c>
      <c r="N25" s="177">
        <v>6</v>
      </c>
      <c r="O25" s="181">
        <f>(O$7-N25+1+0.25*INT(1/N25))*N$12*N$13</f>
        <v>0.8250413202444845</v>
      </c>
      <c r="P25" s="174">
        <v>5</v>
      </c>
      <c r="Q25" s="181">
        <f>(Q$7-P25+1+0.25*INT(1/P25))*P$12*P$13</f>
        <v>6.368886873427318</v>
      </c>
      <c r="R25" s="191"/>
      <c r="S25" s="192"/>
      <c r="T25" s="182"/>
      <c r="U25" s="182"/>
      <c r="V25" s="183"/>
      <c r="W25" s="182"/>
      <c r="X25" s="175"/>
      <c r="Y25" s="182"/>
      <c r="Z25" s="175"/>
      <c r="AA25" s="182"/>
      <c r="AB25" s="184"/>
      <c r="AC25" s="178"/>
      <c r="AD25" s="179"/>
      <c r="AE25" s="178"/>
      <c r="AF25" s="168"/>
      <c r="AG25" s="180"/>
      <c r="AH25" s="185"/>
      <c r="AI25" s="180"/>
      <c r="AJ25" s="185"/>
      <c r="AK25" s="180"/>
      <c r="AL25" s="185"/>
      <c r="AM25" s="181"/>
      <c r="AN25" s="174" t="s">
        <v>84</v>
      </c>
      <c r="AO25" s="178">
        <f>AN$12*AN$13</f>
        <v>1.5665992627305703</v>
      </c>
      <c r="AP25" s="179" t="s">
        <v>84</v>
      </c>
      <c r="AQ25" s="178">
        <f>AP$12*AP$13</f>
        <v>1.1999999999999997</v>
      </c>
      <c r="AR25" s="179" t="s">
        <v>84</v>
      </c>
      <c r="AS25" s="178">
        <f>AR$12*AR$13</f>
        <v>1.1999999999999997</v>
      </c>
      <c r="AT25" s="179">
        <v>9</v>
      </c>
      <c r="AU25" s="178">
        <f>($AT$7-AT25+1+0.25*INT(1/AT25))*AT$12*AT$13</f>
        <v>7.862224182626689</v>
      </c>
      <c r="AV25" s="179">
        <v>6</v>
      </c>
      <c r="AW25" s="178">
        <f>($AT$7-AV25+1+0.25*INT(1/AV25))*AV$12*AV$13</f>
        <v>8.911850560536534</v>
      </c>
      <c r="AX25" s="179">
        <v>8</v>
      </c>
      <c r="AY25" s="178">
        <f>($AT$7-AX25+1+0.25*INT(1/AX25))*AX$12*AX$13</f>
        <v>6.820331307738549</v>
      </c>
      <c r="AZ25" s="183"/>
      <c r="BA25" s="182"/>
      <c r="BB25" s="186">
        <f t="shared" si="7"/>
        <v>44.36322109865842</v>
      </c>
      <c r="BC25" s="187">
        <v>11</v>
      </c>
    </row>
    <row r="26" spans="1:55" ht="12.75">
      <c r="A26" s="38">
        <v>12</v>
      </c>
      <c r="B26" s="5" t="s">
        <v>15</v>
      </c>
      <c r="C26" s="89" t="s">
        <v>78</v>
      </c>
      <c r="D26" s="39"/>
      <c r="E26" s="45"/>
      <c r="F26" s="5"/>
      <c r="G26" s="45"/>
      <c r="H26" s="5"/>
      <c r="I26" s="45"/>
      <c r="J26" s="5"/>
      <c r="K26" s="45"/>
      <c r="L26" s="5"/>
      <c r="M26" s="45"/>
      <c r="N26" s="38"/>
      <c r="O26" s="52"/>
      <c r="P26" s="110"/>
      <c r="Q26" s="95"/>
      <c r="R26" s="39"/>
      <c r="S26" s="52"/>
      <c r="T26" s="45"/>
      <c r="U26" s="45"/>
      <c r="V26" s="61"/>
      <c r="W26" s="59"/>
      <c r="X26" s="5"/>
      <c r="Y26" s="45"/>
      <c r="Z26" s="5"/>
      <c r="AA26" s="45"/>
      <c r="AB26" s="37"/>
      <c r="AC26" s="59"/>
      <c r="AD26" s="15"/>
      <c r="AE26" s="59"/>
      <c r="AF26" s="15"/>
      <c r="AG26" s="59"/>
      <c r="AH26" s="120"/>
      <c r="AI26" s="59"/>
      <c r="AJ26" s="120"/>
      <c r="AK26" s="59"/>
      <c r="AL26" s="15"/>
      <c r="AM26" s="59"/>
      <c r="AN26" s="38">
        <v>9</v>
      </c>
      <c r="AO26" s="59">
        <f>($AT$7-AN26+1+0.25*INT(1/AN26))*AN$12*AN$13</f>
        <v>7.832996313652851</v>
      </c>
      <c r="AP26" s="15">
        <v>7</v>
      </c>
      <c r="AQ26" s="59">
        <f>($AT$7-AP26+1+0.25*INT(1/AP26))*AP$12*AP$13</f>
        <v>8.399999999999999</v>
      </c>
      <c r="AR26" s="15">
        <v>9</v>
      </c>
      <c r="AS26" s="59">
        <f>($AT$7-AR26+1+0.25*INT(1/AR26))*AR$12*AR$13</f>
        <v>5.999999999999998</v>
      </c>
      <c r="AT26" s="15">
        <v>10</v>
      </c>
      <c r="AU26" s="59">
        <f>($AT$7-AT26+1+0.25*INT(1/AT26))*AT$12*AT$13</f>
        <v>6.289779346101351</v>
      </c>
      <c r="AV26" s="15">
        <v>9</v>
      </c>
      <c r="AW26" s="59">
        <f>($AT$7-AV26+1+0.25*INT(1/AV26))*AV$12*AV$13</f>
        <v>5.569906600335334</v>
      </c>
      <c r="AX26" s="15" t="s">
        <v>82</v>
      </c>
      <c r="AY26" s="59">
        <f>AX$12*AX$13</f>
        <v>1.1367218846230915</v>
      </c>
      <c r="AZ26" s="39"/>
      <c r="BA26" s="45"/>
      <c r="BB26" s="130">
        <f t="shared" si="7"/>
        <v>35.229404144712625</v>
      </c>
      <c r="BC26" s="75">
        <v>12</v>
      </c>
    </row>
    <row r="27" spans="1:55" ht="12.75">
      <c r="A27" s="38">
        <v>13</v>
      </c>
      <c r="B27" s="5" t="s">
        <v>28</v>
      </c>
      <c r="C27" s="89" t="s">
        <v>78</v>
      </c>
      <c r="D27" s="39"/>
      <c r="E27" s="45"/>
      <c r="F27" s="5"/>
      <c r="G27" s="45"/>
      <c r="H27" s="5"/>
      <c r="I27" s="45"/>
      <c r="J27" s="5"/>
      <c r="K27" s="45"/>
      <c r="L27" s="5"/>
      <c r="M27" s="45"/>
      <c r="N27" s="39"/>
      <c r="O27" s="52"/>
      <c r="P27" s="38">
        <v>6</v>
      </c>
      <c r="Q27" s="51">
        <f>(Q$7-P27+1+0.25*INT(1/P27))*P$12*P$13</f>
        <v>4.245924582284879</v>
      </c>
      <c r="R27" s="39"/>
      <c r="S27" s="52"/>
      <c r="T27" s="120" t="s">
        <v>83</v>
      </c>
      <c r="U27" s="51">
        <f>T$12*T$13*3</f>
        <v>7.062873716094986</v>
      </c>
      <c r="V27" s="61"/>
      <c r="W27" s="59"/>
      <c r="X27" s="5"/>
      <c r="Y27" s="45"/>
      <c r="Z27" s="5"/>
      <c r="AA27" s="52"/>
      <c r="AB27" s="110"/>
      <c r="AC27" s="95"/>
      <c r="AD27" s="120"/>
      <c r="AE27" s="95"/>
      <c r="AF27" s="120"/>
      <c r="AG27" s="95"/>
      <c r="AH27" s="154"/>
      <c r="AI27" s="95"/>
      <c r="AJ27" s="154"/>
      <c r="AK27" s="95"/>
      <c r="AL27" s="154"/>
      <c r="AM27" s="51"/>
      <c r="AN27" s="15" t="s">
        <v>82</v>
      </c>
      <c r="AO27" s="59">
        <f>AN$12*AN$13</f>
        <v>1.5665992627305703</v>
      </c>
      <c r="AP27" s="15">
        <v>11</v>
      </c>
      <c r="AQ27" s="59">
        <f>($AT$7-AP27+1+0.25*INT(1/AP27))*AP$12*AP$13</f>
        <v>3.599999999999999</v>
      </c>
      <c r="AR27" s="15">
        <v>10</v>
      </c>
      <c r="AS27" s="59">
        <f>($AT$7-AR27+1+0.25*INT(1/AR27))*AR$12*AR$13</f>
        <v>4.799999999999999</v>
      </c>
      <c r="AT27" s="15" t="s">
        <v>82</v>
      </c>
      <c r="AU27" s="59">
        <f>AT$12*AT$13</f>
        <v>1.5724448365253378</v>
      </c>
      <c r="AV27" s="15" t="s">
        <v>83</v>
      </c>
      <c r="AW27" s="59">
        <f>AV$12*AV$13*4</f>
        <v>4.455925280268267</v>
      </c>
      <c r="AX27" s="15" t="s">
        <v>82</v>
      </c>
      <c r="AY27" s="59">
        <f>AX$12*AX$13</f>
        <v>1.1367218846230915</v>
      </c>
      <c r="AZ27" s="39"/>
      <c r="BA27" s="45"/>
      <c r="BB27" s="130">
        <f t="shared" si="7"/>
        <v>28.44048956252713</v>
      </c>
      <c r="BC27" s="75">
        <v>13</v>
      </c>
    </row>
    <row r="28" spans="1:55" ht="12.75">
      <c r="A28" s="38">
        <v>14</v>
      </c>
      <c r="B28" s="5" t="s">
        <v>24</v>
      </c>
      <c r="C28" s="88" t="s">
        <v>64</v>
      </c>
      <c r="D28" s="39"/>
      <c r="E28" s="45"/>
      <c r="F28" s="5"/>
      <c r="G28" s="45"/>
      <c r="H28" s="5"/>
      <c r="I28" s="45"/>
      <c r="J28" s="5"/>
      <c r="K28" s="45"/>
      <c r="L28" s="5"/>
      <c r="M28" s="45"/>
      <c r="N28" s="39"/>
      <c r="O28" s="52"/>
      <c r="P28" s="38"/>
      <c r="Q28" s="51"/>
      <c r="R28" s="39"/>
      <c r="S28" s="52"/>
      <c r="T28" s="15" t="s">
        <v>82</v>
      </c>
      <c r="U28" s="95">
        <f>T$12*T$13</f>
        <v>2.3542912386983286</v>
      </c>
      <c r="V28" s="61"/>
      <c r="W28" s="59"/>
      <c r="X28" s="5"/>
      <c r="Y28" s="45"/>
      <c r="Z28" s="5"/>
      <c r="AA28" s="45"/>
      <c r="AB28" s="110"/>
      <c r="AC28" s="59"/>
      <c r="AD28" s="120"/>
      <c r="AE28" s="59"/>
      <c r="AF28" s="120"/>
      <c r="AG28" s="59"/>
      <c r="AH28" s="120"/>
      <c r="AI28" s="59"/>
      <c r="AJ28" s="120"/>
      <c r="AK28" s="59"/>
      <c r="AL28" s="120"/>
      <c r="AM28" s="59"/>
      <c r="AN28" s="38"/>
      <c r="AO28" s="59"/>
      <c r="AP28" s="15"/>
      <c r="AQ28" s="59"/>
      <c r="AR28" s="15"/>
      <c r="AS28" s="59"/>
      <c r="AT28" s="15"/>
      <c r="AU28" s="59"/>
      <c r="AV28" s="97"/>
      <c r="AW28" s="59"/>
      <c r="AX28" s="15"/>
      <c r="AY28" s="59"/>
      <c r="AZ28" s="39"/>
      <c r="BA28" s="45"/>
      <c r="BB28" s="130">
        <f t="shared" si="7"/>
        <v>2.3542912386983286</v>
      </c>
      <c r="BC28" s="172" t="s">
        <v>99</v>
      </c>
    </row>
    <row r="29" spans="1:55" ht="12.75">
      <c r="A29" s="53">
        <v>15</v>
      </c>
      <c r="B29" s="7" t="s">
        <v>94</v>
      </c>
      <c r="C29" s="90" t="s">
        <v>95</v>
      </c>
      <c r="D29" s="40"/>
      <c r="E29" s="8"/>
      <c r="F29" s="7"/>
      <c r="G29" s="8"/>
      <c r="H29" s="7"/>
      <c r="I29" s="8"/>
      <c r="J29" s="7"/>
      <c r="K29" s="8"/>
      <c r="L29" s="7"/>
      <c r="M29" s="8"/>
      <c r="N29" s="40"/>
      <c r="O29" s="55"/>
      <c r="P29" s="53"/>
      <c r="Q29" s="54"/>
      <c r="R29" s="40"/>
      <c r="S29" s="55"/>
      <c r="T29" s="16" t="s">
        <v>82</v>
      </c>
      <c r="U29" s="98">
        <f>T$12*T$13</f>
        <v>2.3542912386983286</v>
      </c>
      <c r="V29" s="163"/>
      <c r="W29" s="9"/>
      <c r="X29" s="7"/>
      <c r="Y29" s="8"/>
      <c r="Z29" s="7"/>
      <c r="AA29" s="8"/>
      <c r="AB29" s="111"/>
      <c r="AC29" s="9"/>
      <c r="AD29" s="152"/>
      <c r="AE29" s="9"/>
      <c r="AF29" s="152"/>
      <c r="AG29" s="9"/>
      <c r="AH29" s="152"/>
      <c r="AI29" s="9"/>
      <c r="AJ29" s="152"/>
      <c r="AK29" s="9"/>
      <c r="AL29" s="152"/>
      <c r="AM29" s="9"/>
      <c r="AN29" s="53"/>
      <c r="AO29" s="9"/>
      <c r="AP29" s="16"/>
      <c r="AQ29" s="9"/>
      <c r="AR29" s="16"/>
      <c r="AS29" s="9"/>
      <c r="AT29" s="16"/>
      <c r="AU29" s="9"/>
      <c r="AV29" s="189"/>
      <c r="AW29" s="9"/>
      <c r="AX29" s="16"/>
      <c r="AY29" s="9"/>
      <c r="AZ29" s="40"/>
      <c r="BA29" s="8"/>
      <c r="BB29" s="143">
        <f t="shared" si="7"/>
        <v>2.3542912386983286</v>
      </c>
      <c r="BC29" s="188" t="s">
        <v>99</v>
      </c>
    </row>
    <row r="30" spans="1:55" ht="12.75">
      <c r="A30" s="38">
        <v>16</v>
      </c>
      <c r="B30" s="5" t="s">
        <v>20</v>
      </c>
      <c r="C30" s="88" t="s">
        <v>64</v>
      </c>
      <c r="D30" s="39"/>
      <c r="E30" s="45"/>
      <c r="F30" s="5"/>
      <c r="G30" s="45"/>
      <c r="H30" s="5"/>
      <c r="I30" s="45"/>
      <c r="J30" s="5"/>
      <c r="K30" s="45"/>
      <c r="L30" s="5"/>
      <c r="M30" s="45"/>
      <c r="N30" s="38"/>
      <c r="O30" s="51"/>
      <c r="P30" s="38"/>
      <c r="Q30" s="51"/>
      <c r="R30" s="41"/>
      <c r="S30" s="51"/>
      <c r="T30" s="44"/>
      <c r="U30" s="145"/>
      <c r="V30" s="37"/>
      <c r="W30" s="59"/>
      <c r="X30" s="15"/>
      <c r="Y30" s="95"/>
      <c r="Z30" s="5"/>
      <c r="AA30" s="59"/>
      <c r="AB30" s="110"/>
      <c r="AC30" s="45"/>
      <c r="AD30" s="15"/>
      <c r="AE30" s="45"/>
      <c r="AF30" s="15"/>
      <c r="AG30" s="45"/>
      <c r="AH30" s="15"/>
      <c r="AI30" s="45"/>
      <c r="AJ30" s="15"/>
      <c r="AK30" s="45"/>
      <c r="AL30" s="15"/>
      <c r="AM30" s="59"/>
      <c r="AN30" s="38"/>
      <c r="AO30" s="59"/>
      <c r="AP30" s="15"/>
      <c r="AQ30" s="59"/>
      <c r="AR30" s="15"/>
      <c r="AS30" s="59"/>
      <c r="AT30" s="29"/>
      <c r="AU30" s="59"/>
      <c r="AV30" s="15"/>
      <c r="AW30" s="59"/>
      <c r="AX30" s="15"/>
      <c r="AY30" s="59"/>
      <c r="AZ30" s="38"/>
      <c r="BA30" s="145"/>
      <c r="BB30" s="130">
        <f t="shared" si="7"/>
        <v>0</v>
      </c>
      <c r="BC30" s="75" t="s">
        <v>58</v>
      </c>
    </row>
    <row r="31" spans="1:55" ht="12.75">
      <c r="A31" s="38">
        <v>17</v>
      </c>
      <c r="B31" s="5" t="s">
        <v>22</v>
      </c>
      <c r="C31" s="88" t="s">
        <v>64</v>
      </c>
      <c r="D31" s="39"/>
      <c r="E31" s="45"/>
      <c r="F31" s="5"/>
      <c r="G31" s="45"/>
      <c r="H31" s="5"/>
      <c r="I31" s="45"/>
      <c r="J31" s="5"/>
      <c r="K31" s="45"/>
      <c r="L31" s="5"/>
      <c r="M31" s="45"/>
      <c r="N31" s="39"/>
      <c r="O31" s="52"/>
      <c r="P31" s="38"/>
      <c r="Q31" s="52"/>
      <c r="R31" s="39"/>
      <c r="S31" s="52"/>
      <c r="T31" s="45"/>
      <c r="U31" s="45"/>
      <c r="V31" s="39"/>
      <c r="W31" s="45"/>
      <c r="X31" s="5"/>
      <c r="Y31" s="45"/>
      <c r="Z31" s="5"/>
      <c r="AA31" s="45"/>
      <c r="AB31" s="110"/>
      <c r="AC31" s="45"/>
      <c r="AD31" s="15"/>
      <c r="AE31" s="45"/>
      <c r="AF31" s="15"/>
      <c r="AG31" s="45"/>
      <c r="AH31" s="15"/>
      <c r="AI31" s="45"/>
      <c r="AJ31" s="15"/>
      <c r="AK31" s="45"/>
      <c r="AL31" s="15"/>
      <c r="AM31" s="45"/>
      <c r="AN31" s="38"/>
      <c r="AO31" s="45"/>
      <c r="AP31" s="15"/>
      <c r="AQ31" s="45"/>
      <c r="AR31" s="15"/>
      <c r="AS31" s="45"/>
      <c r="AT31" s="15"/>
      <c r="AU31" s="45"/>
      <c r="AV31" s="5"/>
      <c r="AW31" s="45"/>
      <c r="AX31" s="15"/>
      <c r="AY31" s="45"/>
      <c r="AZ31" s="39"/>
      <c r="BA31" s="45"/>
      <c r="BB31" s="130">
        <f t="shared" si="7"/>
        <v>0</v>
      </c>
      <c r="BC31" s="75" t="s">
        <v>58</v>
      </c>
    </row>
    <row r="32" spans="1:55" ht="12.75">
      <c r="A32" s="38">
        <v>18</v>
      </c>
      <c r="B32" s="5" t="s">
        <v>27</v>
      </c>
      <c r="C32" s="89" t="s">
        <v>78</v>
      </c>
      <c r="D32" s="38"/>
      <c r="E32" s="59"/>
      <c r="F32" s="97"/>
      <c r="G32" s="59"/>
      <c r="H32" s="97"/>
      <c r="I32" s="59"/>
      <c r="J32" s="97"/>
      <c r="K32" s="59"/>
      <c r="L32" s="97"/>
      <c r="M32" s="59"/>
      <c r="N32" s="38"/>
      <c r="O32" s="51"/>
      <c r="P32" s="38"/>
      <c r="Q32" s="51"/>
      <c r="R32" s="39"/>
      <c r="S32" s="52"/>
      <c r="T32" s="44"/>
      <c r="U32" s="95"/>
      <c r="V32" s="39"/>
      <c r="W32" s="45"/>
      <c r="X32" s="5"/>
      <c r="Y32" s="45"/>
      <c r="Z32" s="5"/>
      <c r="AA32" s="45"/>
      <c r="AB32" s="110"/>
      <c r="AC32" s="59"/>
      <c r="AD32" s="15"/>
      <c r="AE32" s="59"/>
      <c r="AF32" s="15"/>
      <c r="AG32" s="59"/>
      <c r="AH32" s="15"/>
      <c r="AI32" s="59"/>
      <c r="AJ32" s="15"/>
      <c r="AK32" s="59"/>
      <c r="AL32" s="15"/>
      <c r="AM32" s="59"/>
      <c r="AN32" s="38"/>
      <c r="AO32" s="59"/>
      <c r="AP32" s="15"/>
      <c r="AQ32" s="95"/>
      <c r="AR32" s="15"/>
      <c r="AS32" s="59"/>
      <c r="AT32" s="15"/>
      <c r="AU32" s="59"/>
      <c r="AV32" s="97"/>
      <c r="AW32" s="59"/>
      <c r="AX32" s="15"/>
      <c r="AY32" s="59"/>
      <c r="AZ32" s="38"/>
      <c r="BA32" s="95"/>
      <c r="BB32" s="130">
        <f t="shared" si="7"/>
        <v>0</v>
      </c>
      <c r="BC32" s="75" t="s">
        <v>58</v>
      </c>
    </row>
    <row r="33" spans="1:55" ht="12.75">
      <c r="A33" s="38">
        <v>19</v>
      </c>
      <c r="B33" s="5" t="s">
        <v>85</v>
      </c>
      <c r="C33" s="88" t="s">
        <v>86</v>
      </c>
      <c r="D33" s="39"/>
      <c r="E33" s="45"/>
      <c r="F33" s="5"/>
      <c r="G33" s="45"/>
      <c r="H33" s="5"/>
      <c r="I33" s="45"/>
      <c r="J33" s="5"/>
      <c r="K33" s="45"/>
      <c r="L33" s="5"/>
      <c r="M33" s="45"/>
      <c r="N33" s="39"/>
      <c r="O33" s="52"/>
      <c r="P33" s="38"/>
      <c r="Q33" s="52"/>
      <c r="R33" s="41"/>
      <c r="S33" s="51"/>
      <c r="T33" s="45"/>
      <c r="U33" s="45"/>
      <c r="V33" s="39"/>
      <c r="W33" s="45"/>
      <c r="X33" s="5"/>
      <c r="Y33" s="45"/>
      <c r="Z33" s="5"/>
      <c r="AA33" s="45"/>
      <c r="AB33" s="110"/>
      <c r="AC33" s="45"/>
      <c r="AD33" s="15"/>
      <c r="AE33" s="45"/>
      <c r="AF33" s="15"/>
      <c r="AG33" s="45"/>
      <c r="AH33" s="15"/>
      <c r="AI33" s="45"/>
      <c r="AJ33" s="15"/>
      <c r="AK33" s="45"/>
      <c r="AL33" s="15"/>
      <c r="AM33" s="45"/>
      <c r="AN33" s="38"/>
      <c r="AO33" s="45"/>
      <c r="AP33" s="15"/>
      <c r="AQ33" s="45"/>
      <c r="AR33" s="15"/>
      <c r="AS33" s="45"/>
      <c r="AT33" s="15"/>
      <c r="AU33" s="45"/>
      <c r="AV33" s="5"/>
      <c r="AW33" s="45"/>
      <c r="AX33" s="15"/>
      <c r="AY33" s="45"/>
      <c r="AZ33" s="39"/>
      <c r="BA33" s="45"/>
      <c r="BB33" s="130">
        <f t="shared" si="7"/>
        <v>0</v>
      </c>
      <c r="BC33" s="75" t="s">
        <v>58</v>
      </c>
    </row>
    <row r="34" spans="1:55" ht="12.75">
      <c r="A34" s="53">
        <v>20</v>
      </c>
      <c r="B34" s="7" t="s">
        <v>32</v>
      </c>
      <c r="C34" s="91" t="s">
        <v>78</v>
      </c>
      <c r="D34" s="40"/>
      <c r="E34" s="8"/>
      <c r="F34" s="7"/>
      <c r="G34" s="8"/>
      <c r="H34" s="7"/>
      <c r="I34" s="8"/>
      <c r="J34" s="7"/>
      <c r="K34" s="8"/>
      <c r="L34" s="7"/>
      <c r="M34" s="8"/>
      <c r="N34" s="40"/>
      <c r="O34" s="55"/>
      <c r="P34" s="40"/>
      <c r="Q34" s="55"/>
      <c r="R34" s="40"/>
      <c r="S34" s="55"/>
      <c r="T34" s="8"/>
      <c r="U34" s="8"/>
      <c r="V34" s="163"/>
      <c r="W34" s="9"/>
      <c r="X34" s="7"/>
      <c r="Y34" s="8"/>
      <c r="Z34" s="7"/>
      <c r="AA34" s="8"/>
      <c r="AB34" s="113"/>
      <c r="AC34" s="8"/>
      <c r="AD34" s="16"/>
      <c r="AE34" s="8"/>
      <c r="AF34" s="7"/>
      <c r="AG34" s="8"/>
      <c r="AH34" s="7"/>
      <c r="AI34" s="8"/>
      <c r="AJ34" s="16"/>
      <c r="AK34" s="8"/>
      <c r="AL34" s="16"/>
      <c r="AM34" s="8"/>
      <c r="AN34" s="40"/>
      <c r="AO34" s="8"/>
      <c r="AP34" s="16"/>
      <c r="AQ34" s="8"/>
      <c r="AR34" s="16"/>
      <c r="AS34" s="8"/>
      <c r="AT34" s="7"/>
      <c r="AU34" s="8"/>
      <c r="AV34" s="7"/>
      <c r="AW34" s="8"/>
      <c r="AX34" s="16"/>
      <c r="AY34" s="8"/>
      <c r="AZ34" s="40"/>
      <c r="BA34" s="8"/>
      <c r="BB34" s="143">
        <f t="shared" si="7"/>
        <v>0</v>
      </c>
      <c r="BC34" s="76" t="s">
        <v>58</v>
      </c>
    </row>
    <row r="35" spans="1:55" ht="12.75">
      <c r="A35" s="38">
        <v>21</v>
      </c>
      <c r="B35" s="5" t="s">
        <v>30</v>
      </c>
      <c r="C35" s="88" t="s">
        <v>63</v>
      </c>
      <c r="D35" s="39"/>
      <c r="E35" s="45"/>
      <c r="F35" s="5"/>
      <c r="G35" s="45"/>
      <c r="H35" s="5"/>
      <c r="I35" s="45"/>
      <c r="J35" s="5"/>
      <c r="K35" s="45"/>
      <c r="L35" s="5"/>
      <c r="M35" s="45"/>
      <c r="N35" s="39"/>
      <c r="O35" s="52"/>
      <c r="P35" s="39"/>
      <c r="Q35" s="52"/>
      <c r="R35" s="39"/>
      <c r="S35" s="52"/>
      <c r="T35" s="45"/>
      <c r="U35" s="45"/>
      <c r="V35" s="39"/>
      <c r="W35" s="45"/>
      <c r="X35" s="5"/>
      <c r="Y35" s="45"/>
      <c r="Z35" s="5"/>
      <c r="AA35" s="45"/>
      <c r="AB35" s="110"/>
      <c r="AC35" s="45"/>
      <c r="AD35" s="15"/>
      <c r="AE35" s="45"/>
      <c r="AF35" s="15"/>
      <c r="AG35" s="45"/>
      <c r="AH35" s="15"/>
      <c r="AI35" s="45"/>
      <c r="AJ35" s="15"/>
      <c r="AK35" s="45"/>
      <c r="AL35" s="15"/>
      <c r="AM35" s="45"/>
      <c r="AN35" s="38"/>
      <c r="AO35" s="45"/>
      <c r="AP35" s="15"/>
      <c r="AQ35" s="45"/>
      <c r="AR35" s="15"/>
      <c r="AS35" s="45"/>
      <c r="AT35" s="15"/>
      <c r="AU35" s="45"/>
      <c r="AV35" s="5"/>
      <c r="AW35" s="45"/>
      <c r="AX35" s="15"/>
      <c r="AY35" s="45"/>
      <c r="AZ35" s="39"/>
      <c r="BA35" s="45"/>
      <c r="BB35" s="130">
        <f t="shared" si="7"/>
        <v>0</v>
      </c>
      <c r="BC35" s="75" t="s">
        <v>58</v>
      </c>
    </row>
    <row r="36" spans="1:55" ht="12.75">
      <c r="A36" s="38">
        <v>22</v>
      </c>
      <c r="B36" s="5" t="s">
        <v>31</v>
      </c>
      <c r="C36" s="89" t="s">
        <v>66</v>
      </c>
      <c r="D36" s="38"/>
      <c r="E36" s="59"/>
      <c r="F36" s="97"/>
      <c r="G36" s="59"/>
      <c r="H36" s="97"/>
      <c r="I36" s="59"/>
      <c r="J36" s="97"/>
      <c r="K36" s="59"/>
      <c r="L36" s="97"/>
      <c r="M36" s="59"/>
      <c r="N36" s="39"/>
      <c r="O36" s="52"/>
      <c r="P36" s="39"/>
      <c r="Q36" s="52"/>
      <c r="R36" s="39"/>
      <c r="S36" s="52"/>
      <c r="T36" s="45"/>
      <c r="U36" s="45"/>
      <c r="V36" s="39"/>
      <c r="W36" s="45"/>
      <c r="X36" s="5"/>
      <c r="Y36" s="45"/>
      <c r="Z36" s="5"/>
      <c r="AA36" s="45"/>
      <c r="AB36" s="112"/>
      <c r="AC36" s="45"/>
      <c r="AD36" s="15"/>
      <c r="AE36" s="45"/>
      <c r="AF36" s="15"/>
      <c r="AG36" s="45"/>
      <c r="AH36" s="15"/>
      <c r="AI36" s="45"/>
      <c r="AJ36" s="15"/>
      <c r="AK36" s="45"/>
      <c r="AL36" s="15"/>
      <c r="AM36" s="59"/>
      <c r="AN36" s="38"/>
      <c r="AO36" s="59"/>
      <c r="AP36" s="15"/>
      <c r="AQ36" s="59"/>
      <c r="AR36" s="15"/>
      <c r="AS36" s="59"/>
      <c r="AT36" s="15"/>
      <c r="AU36" s="59"/>
      <c r="AV36" s="97"/>
      <c r="AW36" s="59"/>
      <c r="AX36" s="15"/>
      <c r="AY36" s="59"/>
      <c r="AZ36" s="39"/>
      <c r="BA36" s="45"/>
      <c r="BB36" s="130">
        <f t="shared" si="7"/>
        <v>0</v>
      </c>
      <c r="BC36" s="75" t="s">
        <v>58</v>
      </c>
    </row>
    <row r="37" spans="1:55" ht="12.75">
      <c r="A37" s="38">
        <v>23</v>
      </c>
      <c r="B37" s="5" t="s">
        <v>33</v>
      </c>
      <c r="C37" s="88" t="s">
        <v>64</v>
      </c>
      <c r="D37" s="39"/>
      <c r="E37" s="45"/>
      <c r="F37" s="5"/>
      <c r="G37" s="45"/>
      <c r="H37" s="5"/>
      <c r="I37" s="45"/>
      <c r="J37" s="5"/>
      <c r="K37" s="45"/>
      <c r="L37" s="5"/>
      <c r="M37" s="45"/>
      <c r="N37" s="39"/>
      <c r="O37" s="45"/>
      <c r="P37" s="39"/>
      <c r="Q37" s="52"/>
      <c r="R37" s="39"/>
      <c r="S37" s="52"/>
      <c r="T37" s="39"/>
      <c r="U37" s="45"/>
      <c r="V37" s="39"/>
      <c r="W37" s="45"/>
      <c r="X37" s="5"/>
      <c r="Y37" s="45"/>
      <c r="Z37" s="5"/>
      <c r="AA37" s="45"/>
      <c r="AB37" s="112"/>
      <c r="AC37" s="45"/>
      <c r="AD37" s="15"/>
      <c r="AE37" s="45"/>
      <c r="AF37" s="5"/>
      <c r="AG37" s="45"/>
      <c r="AH37" s="5"/>
      <c r="AI37" s="45"/>
      <c r="AJ37" s="5"/>
      <c r="AK37" s="45"/>
      <c r="AL37" s="15"/>
      <c r="AM37" s="45"/>
      <c r="AN37" s="39"/>
      <c r="AO37" s="45"/>
      <c r="AP37" s="15"/>
      <c r="AQ37" s="45"/>
      <c r="AR37" s="5"/>
      <c r="AS37" s="45"/>
      <c r="AT37" s="5"/>
      <c r="AU37" s="45"/>
      <c r="AV37" s="5"/>
      <c r="AW37" s="45"/>
      <c r="AX37" s="15"/>
      <c r="AY37" s="45"/>
      <c r="AZ37" s="39"/>
      <c r="BA37" s="45"/>
      <c r="BB37" s="130">
        <f t="shared" si="7"/>
        <v>0</v>
      </c>
      <c r="BC37" s="75" t="s">
        <v>58</v>
      </c>
    </row>
    <row r="38" spans="1:55" ht="12.75">
      <c r="A38" s="38">
        <v>24</v>
      </c>
      <c r="B38" s="5" t="s">
        <v>79</v>
      </c>
      <c r="C38" s="88" t="s">
        <v>64</v>
      </c>
      <c r="D38" s="39"/>
      <c r="E38" s="45"/>
      <c r="F38" s="5"/>
      <c r="G38" s="45"/>
      <c r="H38" s="5"/>
      <c r="I38" s="45"/>
      <c r="J38" s="5"/>
      <c r="K38" s="45"/>
      <c r="L38" s="5"/>
      <c r="M38" s="45"/>
      <c r="N38" s="39"/>
      <c r="O38" s="52"/>
      <c r="P38" s="39"/>
      <c r="Q38" s="52"/>
      <c r="R38" s="39"/>
      <c r="S38" s="52"/>
      <c r="T38" s="45"/>
      <c r="U38" s="45"/>
      <c r="V38" s="39"/>
      <c r="W38" s="45"/>
      <c r="X38" s="5"/>
      <c r="Y38" s="45"/>
      <c r="Z38" s="5"/>
      <c r="AA38" s="45"/>
      <c r="AB38" s="112"/>
      <c r="AC38" s="45"/>
      <c r="AD38" s="15"/>
      <c r="AE38" s="45"/>
      <c r="AF38" s="5"/>
      <c r="AG38" s="45"/>
      <c r="AH38" s="5"/>
      <c r="AI38" s="45"/>
      <c r="AJ38" s="5"/>
      <c r="AK38" s="45"/>
      <c r="AL38" s="5"/>
      <c r="AM38" s="45"/>
      <c r="AN38" s="39"/>
      <c r="AO38" s="45"/>
      <c r="AP38" s="5"/>
      <c r="AQ38" s="45"/>
      <c r="AR38" s="5"/>
      <c r="AS38" s="45"/>
      <c r="AT38" s="5"/>
      <c r="AU38" s="45"/>
      <c r="AV38" s="5"/>
      <c r="AW38" s="45"/>
      <c r="AX38" s="5"/>
      <c r="AY38" s="45"/>
      <c r="AZ38" s="39"/>
      <c r="BA38" s="45"/>
      <c r="BB38" s="130">
        <f t="shared" si="7"/>
        <v>0</v>
      </c>
      <c r="BC38" s="75" t="s">
        <v>58</v>
      </c>
    </row>
    <row r="39" spans="1:55" ht="12.75">
      <c r="A39" s="53">
        <v>25</v>
      </c>
      <c r="B39" s="7" t="s">
        <v>102</v>
      </c>
      <c r="C39" s="91" t="s">
        <v>78</v>
      </c>
      <c r="D39" s="40"/>
      <c r="E39" s="8"/>
      <c r="F39" s="7"/>
      <c r="G39" s="8"/>
      <c r="H39" s="7"/>
      <c r="I39" s="8"/>
      <c r="J39" s="7"/>
      <c r="K39" s="8"/>
      <c r="L39" s="7"/>
      <c r="M39" s="8"/>
      <c r="N39" s="40"/>
      <c r="O39" s="55"/>
      <c r="P39" s="40"/>
      <c r="Q39" s="55"/>
      <c r="R39" s="40"/>
      <c r="S39" s="55"/>
      <c r="T39" s="8"/>
      <c r="U39" s="8"/>
      <c r="V39" s="40"/>
      <c r="W39" s="8"/>
      <c r="X39" s="7"/>
      <c r="Y39" s="8"/>
      <c r="Z39" s="7"/>
      <c r="AA39" s="8"/>
      <c r="AB39" s="113"/>
      <c r="AC39" s="8"/>
      <c r="AD39" s="16"/>
      <c r="AE39" s="8"/>
      <c r="AF39" s="7"/>
      <c r="AG39" s="8"/>
      <c r="AH39" s="7"/>
      <c r="AI39" s="8"/>
      <c r="AJ39" s="7"/>
      <c r="AK39" s="8"/>
      <c r="AL39" s="7"/>
      <c r="AM39" s="8"/>
      <c r="AN39" s="40"/>
      <c r="AO39" s="8"/>
      <c r="AP39" s="7"/>
      <c r="AQ39" s="8"/>
      <c r="AR39" s="7"/>
      <c r="AS39" s="8"/>
      <c r="AT39" s="7"/>
      <c r="AU39" s="8"/>
      <c r="AV39" s="7"/>
      <c r="AW39" s="8"/>
      <c r="AX39" s="7"/>
      <c r="AY39" s="8"/>
      <c r="AZ39" s="40"/>
      <c r="BA39" s="8"/>
      <c r="BB39" s="143">
        <f t="shared" si="7"/>
        <v>0</v>
      </c>
      <c r="BC39" s="76" t="s">
        <v>58</v>
      </c>
    </row>
    <row r="40" spans="1:55" ht="13.5" thickBot="1">
      <c r="A40" s="36">
        <v>26</v>
      </c>
      <c r="B40" s="132" t="s">
        <v>18</v>
      </c>
      <c r="C40" s="147" t="s">
        <v>70</v>
      </c>
      <c r="D40" s="43"/>
      <c r="E40" s="137"/>
      <c r="F40" s="132"/>
      <c r="G40" s="137"/>
      <c r="H40" s="132"/>
      <c r="I40" s="137"/>
      <c r="J40" s="132"/>
      <c r="K40" s="137"/>
      <c r="L40" s="132"/>
      <c r="M40" s="137"/>
      <c r="N40" s="43"/>
      <c r="O40" s="133"/>
      <c r="P40" s="36"/>
      <c r="Q40" s="133"/>
      <c r="R40" s="43"/>
      <c r="S40" s="133"/>
      <c r="T40" s="6"/>
      <c r="U40" s="134"/>
      <c r="V40" s="136"/>
      <c r="W40" s="134"/>
      <c r="X40" s="132"/>
      <c r="Y40" s="137"/>
      <c r="Z40" s="132"/>
      <c r="AA40" s="137"/>
      <c r="AB40" s="138"/>
      <c r="AC40" s="135"/>
      <c r="AD40" s="14"/>
      <c r="AE40" s="134"/>
      <c r="AF40" s="14"/>
      <c r="AG40" s="134"/>
      <c r="AH40" s="139"/>
      <c r="AI40" s="134"/>
      <c r="AJ40" s="140"/>
      <c r="AK40" s="134"/>
      <c r="AL40" s="14"/>
      <c r="AM40" s="134"/>
      <c r="AN40" s="36"/>
      <c r="AO40" s="134"/>
      <c r="AP40" s="14"/>
      <c r="AQ40" s="134"/>
      <c r="AR40" s="14"/>
      <c r="AS40" s="134"/>
      <c r="AT40" s="14"/>
      <c r="AU40" s="134"/>
      <c r="AV40" s="190"/>
      <c r="AW40" s="134"/>
      <c r="AX40" s="14"/>
      <c r="AY40" s="134"/>
      <c r="AZ40" s="36"/>
      <c r="BA40" s="134"/>
      <c r="BB40" s="141">
        <f t="shared" si="7"/>
        <v>0</v>
      </c>
      <c r="BC40" s="142" t="s">
        <v>58</v>
      </c>
    </row>
    <row r="41" spans="1:56" ht="12.75">
      <c r="A41" s="38">
        <v>27</v>
      </c>
      <c r="B41" s="5" t="s">
        <v>8</v>
      </c>
      <c r="C41" s="89" t="s">
        <v>65</v>
      </c>
      <c r="D41" s="39"/>
      <c r="E41" s="161"/>
      <c r="F41" s="5"/>
      <c r="G41" s="161"/>
      <c r="H41" s="5"/>
      <c r="I41" s="161"/>
      <c r="J41" s="5"/>
      <c r="K41" s="161"/>
      <c r="L41" s="5"/>
      <c r="M41" s="161"/>
      <c r="N41" s="39" t="s">
        <v>51</v>
      </c>
      <c r="O41" s="45"/>
      <c r="P41" s="38"/>
      <c r="Q41" s="52"/>
      <c r="R41" s="39"/>
      <c r="S41" s="45"/>
      <c r="T41" s="162"/>
      <c r="U41" s="45"/>
      <c r="V41" s="61"/>
      <c r="W41" s="59"/>
      <c r="X41" s="5"/>
      <c r="Y41" s="45"/>
      <c r="Z41" s="5"/>
      <c r="AA41" s="45"/>
      <c r="AB41" s="110"/>
      <c r="AC41" s="59"/>
      <c r="AD41" s="15"/>
      <c r="AE41" s="59"/>
      <c r="AF41" s="15"/>
      <c r="AG41" s="59"/>
      <c r="AH41" s="160"/>
      <c r="AI41" s="59"/>
      <c r="AJ41" s="101"/>
      <c r="AK41" s="59"/>
      <c r="AL41" s="15"/>
      <c r="AM41" s="59"/>
      <c r="AN41" s="38"/>
      <c r="AO41" s="59"/>
      <c r="AP41" s="15"/>
      <c r="AQ41" s="59"/>
      <c r="AR41" s="15"/>
      <c r="AS41" s="59"/>
      <c r="AT41" s="15"/>
      <c r="AU41" s="59"/>
      <c r="AV41" s="97"/>
      <c r="AW41" s="59"/>
      <c r="AX41" s="15"/>
      <c r="AY41" s="59"/>
      <c r="AZ41" s="162"/>
      <c r="BA41" s="45"/>
      <c r="BB41" s="75"/>
      <c r="BD41" s="39"/>
    </row>
    <row r="42" spans="1:55" ht="12" customHeight="1">
      <c r="A42" s="38">
        <v>28</v>
      </c>
      <c r="B42" s="5" t="s">
        <v>9</v>
      </c>
      <c r="C42" s="89" t="s">
        <v>65</v>
      </c>
      <c r="D42" s="38"/>
      <c r="E42" s="59"/>
      <c r="F42" s="97"/>
      <c r="G42" s="59"/>
      <c r="H42" s="97"/>
      <c r="I42" s="59"/>
      <c r="J42" s="97"/>
      <c r="K42" s="59"/>
      <c r="L42" s="97"/>
      <c r="M42" s="59"/>
      <c r="N42" s="39" t="s">
        <v>51</v>
      </c>
      <c r="O42" s="45"/>
      <c r="P42" s="38"/>
      <c r="Q42" s="51"/>
      <c r="R42" s="38"/>
      <c r="S42" s="59"/>
      <c r="T42" s="61"/>
      <c r="U42" s="59"/>
      <c r="V42" s="60"/>
      <c r="W42" s="59"/>
      <c r="X42" s="15"/>
      <c r="Y42" s="45"/>
      <c r="Z42" s="15"/>
      <c r="AA42" s="45"/>
      <c r="AB42" s="110"/>
      <c r="AC42" s="45"/>
      <c r="AD42" s="15"/>
      <c r="AE42" s="45"/>
      <c r="AF42" s="15"/>
      <c r="AG42" s="45"/>
      <c r="AH42" s="15"/>
      <c r="AI42" s="45"/>
      <c r="AJ42" s="15"/>
      <c r="AK42" s="156"/>
      <c r="AL42" s="157"/>
      <c r="AM42" s="51"/>
      <c r="AN42" s="38"/>
      <c r="AO42" s="59"/>
      <c r="AP42" s="15"/>
      <c r="AQ42" s="59"/>
      <c r="AR42" s="15"/>
      <c r="AS42" s="59"/>
      <c r="AT42" s="93"/>
      <c r="AU42" s="59"/>
      <c r="AV42" s="97"/>
      <c r="AW42" s="59"/>
      <c r="AX42" s="15"/>
      <c r="AY42" s="59"/>
      <c r="AZ42" s="61"/>
      <c r="BA42" s="59"/>
      <c r="BB42" s="130"/>
      <c r="BC42" s="75"/>
    </row>
    <row r="43" spans="1:55" ht="12.75">
      <c r="A43" s="38">
        <v>29</v>
      </c>
      <c r="B43" s="5" t="s">
        <v>17</v>
      </c>
      <c r="C43" s="89" t="s">
        <v>65</v>
      </c>
      <c r="D43" s="39"/>
      <c r="E43" s="45"/>
      <c r="F43" s="5"/>
      <c r="G43" s="45"/>
      <c r="H43" s="5"/>
      <c r="I43" s="45"/>
      <c r="J43" s="5"/>
      <c r="K43" s="45"/>
      <c r="L43" s="5"/>
      <c r="M43" s="45"/>
      <c r="N43" s="39" t="s">
        <v>51</v>
      </c>
      <c r="O43" s="52"/>
      <c r="P43" s="38"/>
      <c r="Q43" s="52"/>
      <c r="R43" s="39"/>
      <c r="S43" s="52"/>
      <c r="T43" s="44"/>
      <c r="U43" s="59"/>
      <c r="V43" s="39"/>
      <c r="W43" s="45"/>
      <c r="X43" s="5"/>
      <c r="Y43" s="45"/>
      <c r="Z43" s="5"/>
      <c r="AA43" s="45"/>
      <c r="AB43" s="110"/>
      <c r="AC43" s="59"/>
      <c r="AD43" s="120"/>
      <c r="AE43" s="95"/>
      <c r="AF43" s="119"/>
      <c r="AG43" s="59"/>
      <c r="AH43" s="120"/>
      <c r="AI43" s="95"/>
      <c r="AJ43" s="119"/>
      <c r="AK43" s="59"/>
      <c r="AL43" s="119"/>
      <c r="AM43" s="51"/>
      <c r="AN43" s="38"/>
      <c r="AO43" s="59"/>
      <c r="AP43" s="15"/>
      <c r="AQ43" s="59"/>
      <c r="AR43" s="15"/>
      <c r="AS43" s="95"/>
      <c r="AT43" s="15"/>
      <c r="AU43" s="59"/>
      <c r="AV43" s="15"/>
      <c r="AW43" s="59"/>
      <c r="AX43" s="15"/>
      <c r="AY43" s="59"/>
      <c r="AZ43" s="38"/>
      <c r="BA43" s="59"/>
      <c r="BB43" s="130"/>
      <c r="BC43" s="75"/>
    </row>
    <row r="44" spans="1:55" ht="12.75">
      <c r="A44" s="53">
        <v>30</v>
      </c>
      <c r="B44" s="7" t="s">
        <v>34</v>
      </c>
      <c r="C44" s="90" t="s">
        <v>64</v>
      </c>
      <c r="D44" s="40"/>
      <c r="E44" s="8"/>
      <c r="F44" s="7"/>
      <c r="G44" s="8"/>
      <c r="H44" s="7"/>
      <c r="I44" s="8"/>
      <c r="J44" s="7"/>
      <c r="K44" s="8"/>
      <c r="L44" s="7"/>
      <c r="M44" s="8"/>
      <c r="N44" s="40" t="s">
        <v>51</v>
      </c>
      <c r="O44" s="55"/>
      <c r="P44" s="40"/>
      <c r="Q44" s="55"/>
      <c r="R44" s="40"/>
      <c r="S44" s="54"/>
      <c r="T44" s="9"/>
      <c r="U44" s="9"/>
      <c r="V44" s="40"/>
      <c r="W44" s="8"/>
      <c r="X44" s="16"/>
      <c r="Y44" s="9"/>
      <c r="Z44" s="150"/>
      <c r="AA44" s="9"/>
      <c r="AB44" s="113"/>
      <c r="AC44" s="8"/>
      <c r="AD44" s="7"/>
      <c r="AE44" s="8"/>
      <c r="AF44" s="7"/>
      <c r="AG44" s="8"/>
      <c r="AH44" s="7"/>
      <c r="AI44" s="8"/>
      <c r="AJ44" s="7"/>
      <c r="AK44" s="8"/>
      <c r="AL44" s="16"/>
      <c r="AM44" s="9"/>
      <c r="AN44" s="53"/>
      <c r="AO44" s="9"/>
      <c r="AP44" s="16"/>
      <c r="AQ44" s="9"/>
      <c r="AR44" s="16"/>
      <c r="AS44" s="9"/>
      <c r="AT44" s="16"/>
      <c r="AU44" s="9"/>
      <c r="AV44" s="189"/>
      <c r="AW44" s="9"/>
      <c r="AX44" s="16"/>
      <c r="AY44" s="9"/>
      <c r="AZ44" s="163"/>
      <c r="BA44" s="9"/>
      <c r="BB44" s="143"/>
      <c r="BC44" s="76"/>
    </row>
    <row r="45" spans="1:55" ht="12.75">
      <c r="A45" s="38">
        <v>31</v>
      </c>
      <c r="B45" s="5" t="s">
        <v>26</v>
      </c>
      <c r="C45" s="89" t="s">
        <v>78</v>
      </c>
      <c r="D45" s="39"/>
      <c r="E45" s="45"/>
      <c r="F45" s="5"/>
      <c r="G45" s="45"/>
      <c r="H45" s="5"/>
      <c r="I45" s="45"/>
      <c r="J45" s="5"/>
      <c r="K45" s="45"/>
      <c r="L45" s="5"/>
      <c r="M45" s="45"/>
      <c r="N45" s="39" t="s">
        <v>51</v>
      </c>
      <c r="O45" s="45"/>
      <c r="P45" s="39"/>
      <c r="Q45" s="45"/>
      <c r="R45" s="38"/>
      <c r="S45" s="51"/>
      <c r="T45" s="59"/>
      <c r="U45" s="59"/>
      <c r="V45" s="39"/>
      <c r="W45" s="45"/>
      <c r="X45" s="5"/>
      <c r="Y45" s="45"/>
      <c r="Z45" s="5"/>
      <c r="AA45" s="45"/>
      <c r="AB45" s="110"/>
      <c r="AC45" s="45"/>
      <c r="AD45" s="15"/>
      <c r="AE45" s="45"/>
      <c r="AF45" s="15"/>
      <c r="AG45" s="45"/>
      <c r="AH45" s="15"/>
      <c r="AI45" s="45"/>
      <c r="AJ45" s="15"/>
      <c r="AK45" s="45"/>
      <c r="AL45" s="15"/>
      <c r="AM45" s="45"/>
      <c r="AN45" s="38"/>
      <c r="AO45" s="45"/>
      <c r="AP45" s="15"/>
      <c r="AQ45" s="45"/>
      <c r="AR45" s="15"/>
      <c r="AS45" s="45"/>
      <c r="AT45" s="15"/>
      <c r="AU45" s="45"/>
      <c r="AV45" s="5"/>
      <c r="AW45" s="45"/>
      <c r="AX45" s="15"/>
      <c r="AY45" s="45"/>
      <c r="AZ45" s="61"/>
      <c r="BA45" s="59"/>
      <c r="BB45" s="103"/>
      <c r="BC45" s="75"/>
    </row>
    <row r="46" spans="1:55" ht="12.75">
      <c r="A46" s="38">
        <v>32</v>
      </c>
      <c r="B46" s="5" t="s">
        <v>35</v>
      </c>
      <c r="C46" s="88" t="s">
        <v>64</v>
      </c>
      <c r="D46" s="39"/>
      <c r="E46" s="45"/>
      <c r="F46" s="5"/>
      <c r="G46" s="45"/>
      <c r="H46" s="5"/>
      <c r="I46" s="45"/>
      <c r="J46" s="5"/>
      <c r="K46" s="45"/>
      <c r="L46" s="5"/>
      <c r="M46" s="45"/>
      <c r="N46" s="39" t="s">
        <v>51</v>
      </c>
      <c r="O46" s="45"/>
      <c r="P46" s="39"/>
      <c r="Q46" s="45"/>
      <c r="R46" s="39"/>
      <c r="S46" s="52"/>
      <c r="T46" s="45"/>
      <c r="U46" s="45"/>
      <c r="V46" s="39"/>
      <c r="W46" s="45"/>
      <c r="X46" s="5"/>
      <c r="Y46" s="45"/>
      <c r="Z46" s="5"/>
      <c r="AA46" s="45"/>
      <c r="AB46" s="112"/>
      <c r="AC46" s="45"/>
      <c r="AD46" s="5"/>
      <c r="AE46" s="45"/>
      <c r="AF46" s="5"/>
      <c r="AG46" s="45"/>
      <c r="AH46" s="5"/>
      <c r="AI46" s="45"/>
      <c r="AJ46" s="5"/>
      <c r="AK46" s="45"/>
      <c r="AL46" s="5"/>
      <c r="AM46" s="45"/>
      <c r="AN46" s="39"/>
      <c r="AO46" s="45"/>
      <c r="AP46" s="5"/>
      <c r="AQ46" s="45"/>
      <c r="AR46" s="5"/>
      <c r="AS46" s="45"/>
      <c r="AT46" s="5"/>
      <c r="AU46" s="45"/>
      <c r="AV46" s="5"/>
      <c r="AW46" s="45"/>
      <c r="AX46" s="5"/>
      <c r="AY46" s="45"/>
      <c r="AZ46" s="39"/>
      <c r="BA46" s="45"/>
      <c r="BB46" s="103"/>
      <c r="BC46" s="75"/>
    </row>
    <row r="47" spans="1:55" ht="12.75">
      <c r="A47" s="38">
        <v>33</v>
      </c>
      <c r="B47" s="5" t="s">
        <v>36</v>
      </c>
      <c r="C47" s="89" t="s">
        <v>78</v>
      </c>
      <c r="D47" s="39"/>
      <c r="E47" s="45"/>
      <c r="F47" s="5"/>
      <c r="G47" s="45"/>
      <c r="H47" s="5"/>
      <c r="I47" s="45"/>
      <c r="J47" s="5"/>
      <c r="K47" s="45"/>
      <c r="L47" s="5"/>
      <c r="M47" s="45"/>
      <c r="N47" s="39" t="s">
        <v>51</v>
      </c>
      <c r="O47" s="45"/>
      <c r="P47" s="39"/>
      <c r="Q47" s="45"/>
      <c r="R47" s="39"/>
      <c r="S47" s="52"/>
      <c r="T47" s="45"/>
      <c r="U47" s="45"/>
      <c r="V47" s="39"/>
      <c r="W47" s="45"/>
      <c r="X47" s="5"/>
      <c r="Y47" s="45"/>
      <c r="Z47" s="5"/>
      <c r="AA47" s="45"/>
      <c r="AB47" s="112"/>
      <c r="AC47" s="45"/>
      <c r="AD47" s="5"/>
      <c r="AE47" s="45"/>
      <c r="AF47" s="5"/>
      <c r="AG47" s="45"/>
      <c r="AH47" s="5"/>
      <c r="AI47" s="45"/>
      <c r="AJ47" s="5"/>
      <c r="AK47" s="45"/>
      <c r="AL47" s="5"/>
      <c r="AM47" s="45"/>
      <c r="AN47" s="39"/>
      <c r="AO47" s="45"/>
      <c r="AP47" s="5"/>
      <c r="AQ47" s="45"/>
      <c r="AR47" s="5"/>
      <c r="AS47" s="45"/>
      <c r="AT47" s="5"/>
      <c r="AU47" s="45"/>
      <c r="AV47" s="5"/>
      <c r="AW47" s="45"/>
      <c r="AX47" s="5"/>
      <c r="AY47" s="45"/>
      <c r="AZ47" s="39"/>
      <c r="BA47" s="45"/>
      <c r="BB47" s="83"/>
      <c r="BC47" s="75"/>
    </row>
    <row r="48" spans="1:55" ht="12.75">
      <c r="A48" s="38">
        <v>34</v>
      </c>
      <c r="B48" s="5" t="s">
        <v>37</v>
      </c>
      <c r="C48" s="88" t="s">
        <v>64</v>
      </c>
      <c r="D48" s="39"/>
      <c r="E48" s="45"/>
      <c r="F48" s="5"/>
      <c r="G48" s="45"/>
      <c r="H48" s="5"/>
      <c r="I48" s="45"/>
      <c r="J48" s="5"/>
      <c r="K48" s="45"/>
      <c r="L48" s="5"/>
      <c r="M48" s="45"/>
      <c r="N48" s="39" t="s">
        <v>51</v>
      </c>
      <c r="O48" s="45"/>
      <c r="P48" s="39"/>
      <c r="Q48" s="45"/>
      <c r="R48" s="39"/>
      <c r="S48" s="52"/>
      <c r="T48" s="45"/>
      <c r="U48" s="45"/>
      <c r="V48" s="39"/>
      <c r="W48" s="45"/>
      <c r="X48" s="5"/>
      <c r="Y48" s="45"/>
      <c r="Z48" s="5"/>
      <c r="AA48" s="45"/>
      <c r="AB48" s="112"/>
      <c r="AC48" s="45"/>
      <c r="AD48" s="5"/>
      <c r="AE48" s="45"/>
      <c r="AF48" s="5"/>
      <c r="AG48" s="45"/>
      <c r="AH48" s="5"/>
      <c r="AI48" s="45"/>
      <c r="AJ48" s="5"/>
      <c r="AK48" s="45"/>
      <c r="AL48" s="5"/>
      <c r="AM48" s="45"/>
      <c r="AN48" s="39"/>
      <c r="AO48" s="45"/>
      <c r="AP48" s="5"/>
      <c r="AQ48" s="45"/>
      <c r="AR48" s="5"/>
      <c r="AS48" s="45"/>
      <c r="AT48" s="5"/>
      <c r="AU48" s="45"/>
      <c r="AV48" s="5"/>
      <c r="AW48" s="45"/>
      <c r="AX48" s="5"/>
      <c r="AY48" s="45"/>
      <c r="AZ48" s="39"/>
      <c r="BA48" s="45"/>
      <c r="BB48" s="83"/>
      <c r="BC48" s="75"/>
    </row>
    <row r="49" spans="1:55" ht="12.75">
      <c r="A49" s="53">
        <v>35</v>
      </c>
      <c r="B49" s="7" t="s">
        <v>38</v>
      </c>
      <c r="C49" s="90" t="s">
        <v>64</v>
      </c>
      <c r="D49" s="40"/>
      <c r="E49" s="8"/>
      <c r="F49" s="7"/>
      <c r="G49" s="8"/>
      <c r="H49" s="7"/>
      <c r="I49" s="8"/>
      <c r="J49" s="7"/>
      <c r="K49" s="8"/>
      <c r="L49" s="7"/>
      <c r="M49" s="8"/>
      <c r="N49" s="40" t="s">
        <v>51</v>
      </c>
      <c r="O49" s="8"/>
      <c r="P49" s="40"/>
      <c r="Q49" s="8"/>
      <c r="R49" s="40"/>
      <c r="S49" s="55"/>
      <c r="T49" s="8"/>
      <c r="U49" s="8"/>
      <c r="V49" s="40"/>
      <c r="W49" s="8"/>
      <c r="X49" s="7"/>
      <c r="Y49" s="8"/>
      <c r="Z49" s="7"/>
      <c r="AA49" s="8"/>
      <c r="AB49" s="113"/>
      <c r="AC49" s="8"/>
      <c r="AD49" s="7"/>
      <c r="AE49" s="8"/>
      <c r="AF49" s="7"/>
      <c r="AG49" s="8"/>
      <c r="AH49" s="7"/>
      <c r="AI49" s="8"/>
      <c r="AJ49" s="7"/>
      <c r="AK49" s="8"/>
      <c r="AL49" s="7"/>
      <c r="AM49" s="8"/>
      <c r="AN49" s="40"/>
      <c r="AO49" s="8"/>
      <c r="AP49" s="7"/>
      <c r="AQ49" s="8"/>
      <c r="AR49" s="7"/>
      <c r="AS49" s="8"/>
      <c r="AT49" s="7"/>
      <c r="AU49" s="8"/>
      <c r="AV49" s="7"/>
      <c r="AW49" s="8"/>
      <c r="AX49" s="7"/>
      <c r="AY49" s="8"/>
      <c r="AZ49" s="40"/>
      <c r="BA49" s="8"/>
      <c r="BB49" s="84"/>
      <c r="BC49" s="76"/>
    </row>
    <row r="50" spans="1:55" ht="12.75">
      <c r="A50" s="38">
        <v>36</v>
      </c>
      <c r="B50" s="5" t="s">
        <v>40</v>
      </c>
      <c r="C50" s="88" t="s">
        <v>64</v>
      </c>
      <c r="D50" s="39"/>
      <c r="E50" s="45"/>
      <c r="F50" s="5"/>
      <c r="G50" s="45"/>
      <c r="H50" s="5"/>
      <c r="I50" s="45"/>
      <c r="J50" s="5"/>
      <c r="K50" s="45"/>
      <c r="L50" s="5"/>
      <c r="M50" s="45"/>
      <c r="N50" s="39" t="s">
        <v>51</v>
      </c>
      <c r="O50" s="45"/>
      <c r="P50" s="39"/>
      <c r="Q50" s="45"/>
      <c r="R50" s="39"/>
      <c r="S50" s="52"/>
      <c r="T50" s="45"/>
      <c r="U50" s="45"/>
      <c r="V50" s="39"/>
      <c r="W50" s="45"/>
      <c r="X50" s="5"/>
      <c r="Y50" s="45"/>
      <c r="Z50" s="5"/>
      <c r="AA50" s="45"/>
      <c r="AB50" s="112"/>
      <c r="AC50" s="45"/>
      <c r="AD50" s="5"/>
      <c r="AE50" s="45"/>
      <c r="AF50" s="5"/>
      <c r="AG50" s="45"/>
      <c r="AH50" s="5"/>
      <c r="AI50" s="45"/>
      <c r="AJ50" s="5"/>
      <c r="AK50" s="45"/>
      <c r="AL50" s="5"/>
      <c r="AM50" s="45"/>
      <c r="AN50" s="39"/>
      <c r="AO50" s="45"/>
      <c r="AP50" s="5"/>
      <c r="AQ50" s="45"/>
      <c r="AR50" s="5"/>
      <c r="AS50" s="45"/>
      <c r="AT50" s="5"/>
      <c r="AU50" s="45"/>
      <c r="AV50" s="5"/>
      <c r="AW50" s="45"/>
      <c r="AX50" s="5"/>
      <c r="AY50" s="45"/>
      <c r="AZ50" s="39"/>
      <c r="BA50" s="45"/>
      <c r="BB50" s="83"/>
      <c r="BC50" s="75"/>
    </row>
    <row r="51" spans="1:55" ht="12.75">
      <c r="A51" s="38">
        <v>37</v>
      </c>
      <c r="B51" s="5" t="s">
        <v>45</v>
      </c>
      <c r="C51" s="88" t="s">
        <v>67</v>
      </c>
      <c r="D51" s="39"/>
      <c r="E51" s="45"/>
      <c r="F51" s="5"/>
      <c r="G51" s="45"/>
      <c r="H51" s="5"/>
      <c r="I51" s="45"/>
      <c r="J51" s="5"/>
      <c r="K51" s="45"/>
      <c r="L51" s="5"/>
      <c r="M51" s="45"/>
      <c r="N51" s="39" t="s">
        <v>51</v>
      </c>
      <c r="O51" s="45"/>
      <c r="P51" s="39"/>
      <c r="Q51" s="45"/>
      <c r="R51" s="39"/>
      <c r="S51" s="52"/>
      <c r="T51" s="45"/>
      <c r="U51" s="45"/>
      <c r="V51" s="39"/>
      <c r="W51" s="45"/>
      <c r="X51" s="5"/>
      <c r="Y51" s="45"/>
      <c r="Z51" s="5"/>
      <c r="AA51" s="45"/>
      <c r="AB51" s="112"/>
      <c r="AC51" s="45"/>
      <c r="AD51" s="5"/>
      <c r="AE51" s="45"/>
      <c r="AF51" s="5"/>
      <c r="AG51" s="45"/>
      <c r="AH51" s="5"/>
      <c r="AI51" s="45"/>
      <c r="AJ51" s="5"/>
      <c r="AK51" s="45"/>
      <c r="AL51" s="5"/>
      <c r="AM51" s="45"/>
      <c r="AN51" s="39"/>
      <c r="AO51" s="45"/>
      <c r="AP51" s="5"/>
      <c r="AQ51" s="45"/>
      <c r="AR51" s="5"/>
      <c r="AS51" s="45"/>
      <c r="AT51" s="5"/>
      <c r="AU51" s="45"/>
      <c r="AV51" s="5"/>
      <c r="AW51" s="45"/>
      <c r="AX51" s="5"/>
      <c r="AY51" s="45"/>
      <c r="AZ51" s="39"/>
      <c r="BA51" s="45"/>
      <c r="BB51" s="83"/>
      <c r="BC51" s="75"/>
    </row>
    <row r="52" spans="1:55" ht="12.75">
      <c r="A52" s="38">
        <v>38</v>
      </c>
      <c r="B52" s="5" t="s">
        <v>41</v>
      </c>
      <c r="C52" s="88" t="s">
        <v>89</v>
      </c>
      <c r="D52" s="39"/>
      <c r="E52" s="45"/>
      <c r="F52" s="5"/>
      <c r="G52" s="45"/>
      <c r="H52" s="5"/>
      <c r="I52" s="45"/>
      <c r="J52" s="5"/>
      <c r="K52" s="45"/>
      <c r="L52" s="5"/>
      <c r="M52" s="45"/>
      <c r="N52" s="39" t="s">
        <v>51</v>
      </c>
      <c r="O52" s="45"/>
      <c r="P52" s="39"/>
      <c r="Q52" s="45"/>
      <c r="R52" s="39"/>
      <c r="S52" s="52"/>
      <c r="T52" s="45"/>
      <c r="U52" s="45"/>
      <c r="V52" s="39"/>
      <c r="W52" s="45"/>
      <c r="X52" s="5"/>
      <c r="Y52" s="45"/>
      <c r="Z52" s="5"/>
      <c r="AA52" s="45"/>
      <c r="AB52" s="112"/>
      <c r="AC52" s="45"/>
      <c r="AD52" s="5"/>
      <c r="AE52" s="45"/>
      <c r="AF52" s="5"/>
      <c r="AG52" s="45"/>
      <c r="AH52" s="5"/>
      <c r="AI52" s="45"/>
      <c r="AJ52" s="5"/>
      <c r="AK52" s="45"/>
      <c r="AL52" s="5"/>
      <c r="AM52" s="45"/>
      <c r="AN52" s="39"/>
      <c r="AO52" s="45"/>
      <c r="AP52" s="5"/>
      <c r="AQ52" s="45"/>
      <c r="AR52" s="5"/>
      <c r="AS52" s="45"/>
      <c r="AT52" s="5"/>
      <c r="AU52" s="45"/>
      <c r="AV52" s="5"/>
      <c r="AW52" s="45"/>
      <c r="AX52" s="5"/>
      <c r="AY52" s="45"/>
      <c r="AZ52" s="39"/>
      <c r="BA52" s="45"/>
      <c r="BB52" s="83"/>
      <c r="BC52" s="75"/>
    </row>
    <row r="53" spans="1:55" ht="12.75">
      <c r="A53" s="38">
        <v>39</v>
      </c>
      <c r="B53" s="5" t="s">
        <v>100</v>
      </c>
      <c r="C53" s="88" t="s">
        <v>89</v>
      </c>
      <c r="D53" s="39"/>
      <c r="E53" s="45"/>
      <c r="F53" s="5"/>
      <c r="G53" s="45"/>
      <c r="H53" s="5"/>
      <c r="I53" s="45"/>
      <c r="J53" s="5"/>
      <c r="K53" s="45"/>
      <c r="L53" s="5"/>
      <c r="M53" s="45"/>
      <c r="N53" s="39" t="s">
        <v>101</v>
      </c>
      <c r="O53" s="45"/>
      <c r="P53" s="39"/>
      <c r="Q53" s="45"/>
      <c r="R53" s="39"/>
      <c r="S53" s="52"/>
      <c r="T53" s="45"/>
      <c r="U53" s="45"/>
      <c r="V53" s="39"/>
      <c r="W53" s="45"/>
      <c r="X53" s="5"/>
      <c r="Y53" s="45"/>
      <c r="Z53" s="5"/>
      <c r="AA53" s="45"/>
      <c r="AB53" s="112"/>
      <c r="AC53" s="45"/>
      <c r="AD53" s="5"/>
      <c r="AE53" s="45"/>
      <c r="AF53" s="5"/>
      <c r="AG53" s="45"/>
      <c r="AH53" s="5"/>
      <c r="AI53" s="45"/>
      <c r="AJ53" s="5"/>
      <c r="AK53" s="45"/>
      <c r="AL53" s="5"/>
      <c r="AM53" s="45"/>
      <c r="AN53" s="39"/>
      <c r="AO53" s="45"/>
      <c r="AP53" s="5"/>
      <c r="AQ53" s="45"/>
      <c r="AR53" s="5"/>
      <c r="AS53" s="45"/>
      <c r="AT53" s="5"/>
      <c r="AU53" s="45"/>
      <c r="AV53" s="5"/>
      <c r="AW53" s="45"/>
      <c r="AX53" s="5"/>
      <c r="AY53" s="45"/>
      <c r="AZ53" s="39"/>
      <c r="BA53" s="45"/>
      <c r="BB53" s="83"/>
      <c r="BC53" s="75"/>
    </row>
    <row r="54" spans="1:55" ht="12.75">
      <c r="A54" s="53">
        <v>40</v>
      </c>
      <c r="B54" s="7" t="s">
        <v>42</v>
      </c>
      <c r="C54" s="90" t="s">
        <v>64</v>
      </c>
      <c r="D54" s="40"/>
      <c r="E54" s="8"/>
      <c r="F54" s="7"/>
      <c r="G54" s="8"/>
      <c r="H54" s="7"/>
      <c r="I54" s="8"/>
      <c r="J54" s="7"/>
      <c r="K54" s="8"/>
      <c r="L54" s="7"/>
      <c r="M54" s="8"/>
      <c r="N54" s="40" t="s">
        <v>51</v>
      </c>
      <c r="O54" s="8"/>
      <c r="P54" s="40"/>
      <c r="Q54" s="8"/>
      <c r="R54" s="40"/>
      <c r="S54" s="55"/>
      <c r="T54" s="8"/>
      <c r="U54" s="8"/>
      <c r="V54" s="40"/>
      <c r="W54" s="8"/>
      <c r="X54" s="7"/>
      <c r="Y54" s="8"/>
      <c r="Z54" s="7"/>
      <c r="AA54" s="8"/>
      <c r="AB54" s="159"/>
      <c r="AC54" s="8"/>
      <c r="AD54" s="7"/>
      <c r="AE54" s="8"/>
      <c r="AF54" s="7"/>
      <c r="AG54" s="8"/>
      <c r="AH54" s="7"/>
      <c r="AI54" s="8"/>
      <c r="AJ54" s="7"/>
      <c r="AK54" s="8"/>
      <c r="AL54" s="7"/>
      <c r="AM54" s="8"/>
      <c r="AN54" s="40"/>
      <c r="AO54" s="8"/>
      <c r="AP54" s="7"/>
      <c r="AQ54" s="8"/>
      <c r="AR54" s="7"/>
      <c r="AS54" s="8"/>
      <c r="AT54" s="7"/>
      <c r="AU54" s="8"/>
      <c r="AV54" s="7"/>
      <c r="AW54" s="8"/>
      <c r="AX54" s="7"/>
      <c r="AY54" s="55"/>
      <c r="AZ54" s="39"/>
      <c r="BA54" s="45"/>
      <c r="BB54" s="83"/>
      <c r="BC54" s="75"/>
    </row>
    <row r="55" spans="1:55" ht="12.75">
      <c r="A55" s="38">
        <v>41</v>
      </c>
      <c r="B55" s="5" t="s">
        <v>43</v>
      </c>
      <c r="C55" s="88" t="s">
        <v>68</v>
      </c>
      <c r="D55" s="39"/>
      <c r="E55" s="45"/>
      <c r="F55" s="5"/>
      <c r="G55" s="45"/>
      <c r="H55" s="5"/>
      <c r="I55" s="45"/>
      <c r="J55" s="5"/>
      <c r="K55" s="45"/>
      <c r="L55" s="5"/>
      <c r="M55" s="45"/>
      <c r="N55" s="39" t="s">
        <v>51</v>
      </c>
      <c r="O55" s="45"/>
      <c r="P55" s="39"/>
      <c r="Q55" s="45"/>
      <c r="R55" s="39"/>
      <c r="S55" s="52"/>
      <c r="T55" s="45"/>
      <c r="U55" s="45"/>
      <c r="V55" s="39"/>
      <c r="W55" s="45"/>
      <c r="X55" s="5"/>
      <c r="Y55" s="45"/>
      <c r="Z55" s="5"/>
      <c r="AA55" s="45"/>
      <c r="AB55" s="114"/>
      <c r="AC55" s="45"/>
      <c r="AD55" s="5"/>
      <c r="AE55" s="45"/>
      <c r="AF55" s="5"/>
      <c r="AG55" s="45"/>
      <c r="AH55" s="5"/>
      <c r="AI55" s="45"/>
      <c r="AJ55" s="5"/>
      <c r="AK55" s="45"/>
      <c r="AL55" s="5"/>
      <c r="AM55" s="45"/>
      <c r="AN55" s="39"/>
      <c r="AO55" s="45"/>
      <c r="AP55" s="5"/>
      <c r="AQ55" s="45"/>
      <c r="AR55" s="5"/>
      <c r="AS55" s="45"/>
      <c r="AT55" s="5"/>
      <c r="AU55" s="45"/>
      <c r="AV55" s="5"/>
      <c r="AW55" s="45"/>
      <c r="AX55" s="5"/>
      <c r="AY55" s="45"/>
      <c r="AZ55" s="39"/>
      <c r="BA55" s="45"/>
      <c r="BB55" s="83"/>
      <c r="BC55" s="75"/>
    </row>
    <row r="56" spans="1:55" ht="12.75">
      <c r="A56" s="38">
        <v>42</v>
      </c>
      <c r="B56" s="5" t="s">
        <v>44</v>
      </c>
      <c r="C56" s="88" t="s">
        <v>69</v>
      </c>
      <c r="D56" s="39"/>
      <c r="E56" s="45"/>
      <c r="F56" s="5"/>
      <c r="G56" s="45"/>
      <c r="H56" s="5"/>
      <c r="I56" s="45"/>
      <c r="J56" s="5"/>
      <c r="K56" s="45"/>
      <c r="L56" s="5"/>
      <c r="M56" s="45"/>
      <c r="N56" s="39" t="s">
        <v>51</v>
      </c>
      <c r="O56" s="45"/>
      <c r="P56" s="39"/>
      <c r="Q56" s="45"/>
      <c r="R56" s="39"/>
      <c r="S56" s="52"/>
      <c r="T56" s="45"/>
      <c r="U56" s="45"/>
      <c r="V56" s="39"/>
      <c r="W56" s="45"/>
      <c r="X56" s="5"/>
      <c r="Y56" s="45"/>
      <c r="Z56" s="5"/>
      <c r="AA56" s="45"/>
      <c r="AB56" s="114"/>
      <c r="AC56" s="45"/>
      <c r="AD56" s="5"/>
      <c r="AE56" s="45"/>
      <c r="AF56" s="5"/>
      <c r="AG56" s="45"/>
      <c r="AH56" s="5"/>
      <c r="AI56" s="45"/>
      <c r="AJ56" s="5"/>
      <c r="AK56" s="45"/>
      <c r="AL56" s="5"/>
      <c r="AM56" s="45"/>
      <c r="AN56" s="39"/>
      <c r="AO56" s="45"/>
      <c r="AP56" s="5"/>
      <c r="AQ56" s="45"/>
      <c r="AR56" s="5"/>
      <c r="AS56" s="45"/>
      <c r="AT56" s="5"/>
      <c r="AU56" s="45"/>
      <c r="AV56" s="5"/>
      <c r="AW56" s="45"/>
      <c r="AX56" s="5"/>
      <c r="AY56" s="45"/>
      <c r="AZ56" s="39"/>
      <c r="BA56" s="45"/>
      <c r="BB56" s="83"/>
      <c r="BC56" s="75"/>
    </row>
    <row r="57" spans="1:55" ht="12.75">
      <c r="A57" s="38">
        <v>43</v>
      </c>
      <c r="B57" s="5" t="s">
        <v>80</v>
      </c>
      <c r="C57" s="88" t="s">
        <v>81</v>
      </c>
      <c r="D57" s="39"/>
      <c r="E57" s="45"/>
      <c r="F57" s="5"/>
      <c r="G57" s="45"/>
      <c r="H57" s="5"/>
      <c r="I57" s="45"/>
      <c r="J57" s="5"/>
      <c r="K57" s="45"/>
      <c r="L57" s="5"/>
      <c r="M57" s="45"/>
      <c r="N57" s="39" t="s">
        <v>51</v>
      </c>
      <c r="O57" s="45"/>
      <c r="P57" s="39"/>
      <c r="Q57" s="45"/>
      <c r="R57" s="39"/>
      <c r="S57" s="52"/>
      <c r="T57" s="45"/>
      <c r="U57" s="45"/>
      <c r="V57" s="39"/>
      <c r="W57" s="45"/>
      <c r="X57" s="5"/>
      <c r="Y57" s="45"/>
      <c r="Z57" s="5"/>
      <c r="AA57" s="45"/>
      <c r="AB57" s="114"/>
      <c r="AC57" s="45"/>
      <c r="AD57" s="5"/>
      <c r="AE57" s="45"/>
      <c r="AF57" s="5"/>
      <c r="AG57" s="45"/>
      <c r="AH57" s="5"/>
      <c r="AI57" s="45"/>
      <c r="AJ57" s="5"/>
      <c r="AK57" s="45"/>
      <c r="AL57" s="5"/>
      <c r="AM57" s="45"/>
      <c r="AN57" s="39"/>
      <c r="AO57" s="45"/>
      <c r="AP57" s="5"/>
      <c r="AQ57" s="45"/>
      <c r="AR57" s="5"/>
      <c r="AS57" s="45"/>
      <c r="AT57" s="5"/>
      <c r="AU57" s="45"/>
      <c r="AV57" s="5"/>
      <c r="AW57" s="45"/>
      <c r="AX57" s="5"/>
      <c r="AY57" s="45"/>
      <c r="AZ57" s="39"/>
      <c r="BA57" s="45"/>
      <c r="BB57" s="83"/>
      <c r="BC57" s="75"/>
    </row>
    <row r="58" spans="1:55" ht="13.5" thickBot="1">
      <c r="A58" s="36">
        <v>44</v>
      </c>
      <c r="B58" s="132" t="s">
        <v>59</v>
      </c>
      <c r="C58" s="147" t="s">
        <v>89</v>
      </c>
      <c r="D58" s="43"/>
      <c r="E58" s="137"/>
      <c r="F58" s="132"/>
      <c r="G58" s="137"/>
      <c r="H58" s="132"/>
      <c r="I58" s="137"/>
      <c r="J58" s="132"/>
      <c r="K58" s="137"/>
      <c r="L58" s="132"/>
      <c r="M58" s="137"/>
      <c r="N58" s="43" t="s">
        <v>51</v>
      </c>
      <c r="O58" s="137"/>
      <c r="P58" s="43"/>
      <c r="Q58" s="137"/>
      <c r="R58" s="43"/>
      <c r="S58" s="133"/>
      <c r="T58" s="137"/>
      <c r="U58" s="137"/>
      <c r="V58" s="43"/>
      <c r="W58" s="137"/>
      <c r="X58" s="132"/>
      <c r="Y58" s="137"/>
      <c r="Z58" s="132"/>
      <c r="AA58" s="137"/>
      <c r="AB58" s="158"/>
      <c r="AC58" s="137"/>
      <c r="AD58" s="132"/>
      <c r="AE58" s="137"/>
      <c r="AF58" s="132"/>
      <c r="AG58" s="137"/>
      <c r="AH58" s="132"/>
      <c r="AI58" s="137"/>
      <c r="AJ58" s="132"/>
      <c r="AK58" s="137"/>
      <c r="AL58" s="132"/>
      <c r="AM58" s="137"/>
      <c r="AN58" s="43"/>
      <c r="AO58" s="137"/>
      <c r="AP58" s="132"/>
      <c r="AQ58" s="137"/>
      <c r="AR58" s="132"/>
      <c r="AS58" s="137"/>
      <c r="AT58" s="132"/>
      <c r="AU58" s="137"/>
      <c r="AV58" s="132"/>
      <c r="AW58" s="137"/>
      <c r="AX58" s="132"/>
      <c r="AY58" s="137"/>
      <c r="AZ58" s="43"/>
      <c r="BA58" s="137"/>
      <c r="BB58" s="66"/>
      <c r="BC58" s="142"/>
    </row>
    <row r="59" ht="12.75">
      <c r="AD59" s="4"/>
    </row>
    <row r="60" spans="16:53" ht="12.75">
      <c r="P60" s="45"/>
      <c r="Q60" s="45"/>
      <c r="R60" s="45"/>
      <c r="S60" s="45"/>
      <c r="T60" s="45"/>
      <c r="U60" s="45"/>
      <c r="AD60" s="4"/>
      <c r="AZ60" s="45"/>
      <c r="BA60" s="45"/>
    </row>
    <row r="61" spans="16:53" ht="12.75">
      <c r="P61" s="45"/>
      <c r="Q61" s="45"/>
      <c r="R61" s="121"/>
      <c r="S61" s="122"/>
      <c r="T61" s="122"/>
      <c r="U61" s="122"/>
      <c r="AD61" s="4"/>
      <c r="AZ61" s="122"/>
      <c r="BA61" s="122"/>
    </row>
    <row r="62" spans="16:53" ht="14.25">
      <c r="P62" s="45"/>
      <c r="Q62" s="45"/>
      <c r="R62" s="123"/>
      <c r="S62" s="124"/>
      <c r="T62" s="124"/>
      <c r="U62" s="124"/>
      <c r="AD62" s="4"/>
      <c r="AZ62" s="124"/>
      <c r="BA62" s="124"/>
    </row>
    <row r="63" spans="16:53" ht="12.75">
      <c r="P63" s="45"/>
      <c r="Q63" s="45"/>
      <c r="R63" s="45"/>
      <c r="S63" s="45"/>
      <c r="T63" s="45"/>
      <c r="U63" s="45"/>
      <c r="AD63" s="4"/>
      <c r="AZ63" s="45"/>
      <c r="BA63" s="45"/>
    </row>
    <row r="64" spans="16:53" ht="12.75">
      <c r="P64" s="45"/>
      <c r="Q64" s="45"/>
      <c r="R64" s="125"/>
      <c r="S64" s="126"/>
      <c r="T64" s="126"/>
      <c r="U64" s="126"/>
      <c r="AD64" s="4"/>
      <c r="AZ64" s="126"/>
      <c r="BA64" s="126"/>
    </row>
    <row r="65" spans="16:53" ht="12.75">
      <c r="P65" s="45"/>
      <c r="Q65" s="45"/>
      <c r="R65" s="127"/>
      <c r="S65" s="126"/>
      <c r="T65" s="126"/>
      <c r="U65" s="126"/>
      <c r="AD65" s="4"/>
      <c r="AZ65" s="126"/>
      <c r="BA65" s="126"/>
    </row>
    <row r="66" spans="16:53" ht="12.75">
      <c r="P66" s="45"/>
      <c r="Q66" s="45"/>
      <c r="R66" s="125"/>
      <c r="S66" s="125"/>
      <c r="T66" s="125"/>
      <c r="U66" s="125"/>
      <c r="AD66" s="4"/>
      <c r="AZ66" s="125"/>
      <c r="BA66" s="125"/>
    </row>
    <row r="67" spans="16:53" ht="12.75">
      <c r="P67" s="45"/>
      <c r="Q67" s="45"/>
      <c r="R67" s="44"/>
      <c r="S67" s="44"/>
      <c r="T67" s="44"/>
      <c r="U67" s="44"/>
      <c r="AD67" s="4"/>
      <c r="AZ67" s="44"/>
      <c r="BA67" s="44"/>
    </row>
    <row r="68" spans="16:53" ht="12.75">
      <c r="P68" s="45"/>
      <c r="Q68" s="45"/>
      <c r="R68" s="92"/>
      <c r="S68" s="59"/>
      <c r="T68" s="59"/>
      <c r="U68" s="59"/>
      <c r="AD68" s="4"/>
      <c r="AZ68" s="59"/>
      <c r="BA68" s="59"/>
    </row>
    <row r="69" spans="16:53" ht="12.75">
      <c r="P69" s="45"/>
      <c r="Q69" s="45"/>
      <c r="R69" s="128"/>
      <c r="S69" s="59"/>
      <c r="T69" s="59"/>
      <c r="U69" s="59"/>
      <c r="AD69" s="4"/>
      <c r="AZ69" s="59"/>
      <c r="BA69" s="59"/>
    </row>
    <row r="70" spans="16:53" ht="12.75">
      <c r="P70" s="45"/>
      <c r="Q70" s="45"/>
      <c r="R70" s="106"/>
      <c r="S70" s="59"/>
      <c r="T70" s="59"/>
      <c r="U70" s="59"/>
      <c r="AD70" s="4"/>
      <c r="AZ70" s="59"/>
      <c r="BA70" s="59"/>
    </row>
    <row r="71" spans="16:53" ht="12.75">
      <c r="P71" s="45"/>
      <c r="Q71" s="45"/>
      <c r="R71" s="129"/>
      <c r="S71" s="59"/>
      <c r="T71" s="59"/>
      <c r="U71" s="59"/>
      <c r="AD71" s="4"/>
      <c r="AZ71" s="59"/>
      <c r="BA71" s="59"/>
    </row>
    <row r="72" spans="16:53" ht="12.75">
      <c r="P72" s="45"/>
      <c r="Q72" s="45"/>
      <c r="R72" s="44"/>
      <c r="S72" s="45"/>
      <c r="T72" s="45"/>
      <c r="U72" s="45"/>
      <c r="AD72" s="4"/>
      <c r="AZ72" s="45"/>
      <c r="BA72" s="45"/>
    </row>
    <row r="73" spans="16:53" ht="12.75">
      <c r="P73" s="45"/>
      <c r="Q73" s="45"/>
      <c r="R73" s="44"/>
      <c r="S73" s="45"/>
      <c r="T73" s="45"/>
      <c r="U73" s="45"/>
      <c r="AD73" s="4"/>
      <c r="AZ73" s="45"/>
      <c r="BA73" s="45"/>
    </row>
    <row r="74" spans="16:53" ht="12.75">
      <c r="P74" s="45"/>
      <c r="Q74" s="45"/>
      <c r="R74" s="44"/>
      <c r="S74" s="59"/>
      <c r="T74" s="59"/>
      <c r="U74" s="59"/>
      <c r="AD74" s="4"/>
      <c r="AZ74" s="59"/>
      <c r="BA74" s="59"/>
    </row>
    <row r="75" spans="16:53" ht="12.75">
      <c r="P75" s="45"/>
      <c r="Q75" s="45"/>
      <c r="R75" s="44"/>
      <c r="S75" s="59"/>
      <c r="T75" s="59"/>
      <c r="U75" s="59"/>
      <c r="AD75" s="4"/>
      <c r="AZ75" s="59"/>
      <c r="BA75" s="59"/>
    </row>
    <row r="76" spans="16:53" ht="12.75">
      <c r="P76" s="45"/>
      <c r="Q76" s="45"/>
      <c r="R76" s="44"/>
      <c r="S76" s="45"/>
      <c r="T76" s="45"/>
      <c r="U76" s="45"/>
      <c r="AD76" s="4"/>
      <c r="AZ76" s="45"/>
      <c r="BA76" s="45"/>
    </row>
    <row r="77" spans="16:53" ht="12.75">
      <c r="P77" s="45"/>
      <c r="Q77" s="45"/>
      <c r="R77" s="44"/>
      <c r="S77" s="59"/>
      <c r="T77" s="59"/>
      <c r="U77" s="59"/>
      <c r="AD77" s="4"/>
      <c r="AZ77" s="59"/>
      <c r="BA77" s="59"/>
    </row>
    <row r="78" spans="16:53" ht="12.75">
      <c r="P78" s="45"/>
      <c r="Q78" s="45"/>
      <c r="R78" s="44"/>
      <c r="S78" s="59"/>
      <c r="T78" s="59"/>
      <c r="U78" s="59"/>
      <c r="AZ78" s="59"/>
      <c r="BA78" s="59"/>
    </row>
    <row r="79" spans="16:53" ht="12.75">
      <c r="P79" s="45"/>
      <c r="Q79" s="45"/>
      <c r="R79" s="44"/>
      <c r="S79" s="59"/>
      <c r="T79" s="59"/>
      <c r="U79" s="59"/>
      <c r="AZ79" s="59"/>
      <c r="BA79" s="59"/>
    </row>
    <row r="80" spans="16:53" ht="12.75">
      <c r="P80" s="45"/>
      <c r="Q80" s="45"/>
      <c r="R80" s="44"/>
      <c r="S80" s="59"/>
      <c r="T80" s="59"/>
      <c r="U80" s="59"/>
      <c r="AZ80" s="59"/>
      <c r="BA80" s="59"/>
    </row>
    <row r="81" spans="16:53" ht="12.75">
      <c r="P81" s="45"/>
      <c r="Q81" s="45"/>
      <c r="R81" s="128"/>
      <c r="S81" s="59"/>
      <c r="T81" s="59"/>
      <c r="U81" s="59"/>
      <c r="AZ81" s="59"/>
      <c r="BA81" s="59"/>
    </row>
    <row r="82" spans="16:53" ht="12.75">
      <c r="P82" s="45"/>
      <c r="Q82" s="45"/>
      <c r="R82" s="44"/>
      <c r="S82" s="45"/>
      <c r="T82" s="45"/>
      <c r="U82" s="45"/>
      <c r="AZ82" s="45"/>
      <c r="BA82" s="45"/>
    </row>
    <row r="83" spans="16:53" ht="12.75">
      <c r="P83" s="45"/>
      <c r="Q83" s="45"/>
      <c r="R83" s="44"/>
      <c r="S83" s="59"/>
      <c r="T83" s="59"/>
      <c r="U83" s="59"/>
      <c r="AZ83" s="59"/>
      <c r="BA83" s="59"/>
    </row>
    <row r="84" spans="16:53" ht="12.75">
      <c r="P84" s="45"/>
      <c r="Q84" s="45"/>
      <c r="R84" s="45"/>
      <c r="S84" s="45"/>
      <c r="T84" s="45"/>
      <c r="U84" s="45"/>
      <c r="AZ84" s="45"/>
      <c r="BA84" s="45"/>
    </row>
    <row r="85" spans="16:53" ht="12.75">
      <c r="P85" s="45"/>
      <c r="Q85" s="45"/>
      <c r="R85" s="45"/>
      <c r="S85" s="45"/>
      <c r="T85" s="45"/>
      <c r="U85" s="45"/>
      <c r="AZ85" s="45"/>
      <c r="BA85" s="45"/>
    </row>
    <row r="86" spans="16:53" ht="12.75">
      <c r="P86" s="45"/>
      <c r="Q86" s="45"/>
      <c r="R86" s="45"/>
      <c r="S86" s="45"/>
      <c r="T86" s="45"/>
      <c r="U86" s="45"/>
      <c r="AZ86" s="45"/>
      <c r="BA86" s="45"/>
    </row>
    <row r="87" spans="16:53" ht="12.75">
      <c r="P87" s="45"/>
      <c r="Q87" s="45"/>
      <c r="R87" s="44"/>
      <c r="S87" s="59"/>
      <c r="T87" s="59"/>
      <c r="U87" s="59"/>
      <c r="AZ87" s="59"/>
      <c r="BA87" s="59"/>
    </row>
    <row r="88" spans="16:53" ht="12.75">
      <c r="P88" s="45"/>
      <c r="Q88" s="45"/>
      <c r="R88" s="45"/>
      <c r="S88" s="45"/>
      <c r="T88" s="45"/>
      <c r="U88" s="45"/>
      <c r="AZ88" s="45"/>
      <c r="BA88" s="45"/>
    </row>
    <row r="89" spans="16:53" ht="12.75">
      <c r="P89" s="45"/>
      <c r="Q89" s="45"/>
      <c r="R89" s="45"/>
      <c r="S89" s="45"/>
      <c r="T89" s="45"/>
      <c r="U89" s="45"/>
      <c r="AZ89" s="45"/>
      <c r="BA89" s="45"/>
    </row>
    <row r="90" spans="16:53" ht="12.75">
      <c r="P90" s="45"/>
      <c r="Q90" s="45"/>
      <c r="R90" s="45"/>
      <c r="S90" s="45"/>
      <c r="T90" s="45"/>
      <c r="U90" s="45"/>
      <c r="AZ90" s="45"/>
      <c r="BA90" s="45"/>
    </row>
    <row r="91" spans="16:53" ht="12.75">
      <c r="P91" s="45"/>
      <c r="Q91" s="45"/>
      <c r="R91" s="44"/>
      <c r="S91" s="45"/>
      <c r="T91" s="45"/>
      <c r="U91" s="45"/>
      <c r="AZ91" s="45"/>
      <c r="BA91" s="45"/>
    </row>
    <row r="92" spans="16:53" ht="12.75">
      <c r="P92" s="45"/>
      <c r="Q92" s="45"/>
      <c r="R92" s="44"/>
      <c r="S92" s="45"/>
      <c r="T92" s="45"/>
      <c r="U92" s="45"/>
      <c r="AZ92" s="45"/>
      <c r="BA92" s="45"/>
    </row>
    <row r="93" spans="16:53" ht="12.75">
      <c r="P93" s="45"/>
      <c r="Q93" s="45"/>
      <c r="R93" s="45"/>
      <c r="S93" s="45"/>
      <c r="T93" s="45"/>
      <c r="U93" s="45"/>
      <c r="AZ93" s="45"/>
      <c r="BA93" s="45"/>
    </row>
    <row r="94" spans="16:53" ht="12.75">
      <c r="P94" s="45"/>
      <c r="Q94" s="45"/>
      <c r="R94" s="45"/>
      <c r="S94" s="45"/>
      <c r="T94" s="45"/>
      <c r="U94" s="45"/>
      <c r="AZ94" s="45"/>
      <c r="BA94" s="45"/>
    </row>
    <row r="95" spans="16:53" ht="12.75">
      <c r="P95" s="45"/>
      <c r="Q95" s="45"/>
      <c r="R95" s="45"/>
      <c r="S95" s="45"/>
      <c r="T95" s="45"/>
      <c r="U95" s="45"/>
      <c r="AZ95" s="45"/>
      <c r="BA95" s="45"/>
    </row>
    <row r="96" spans="16:53" ht="12.75">
      <c r="P96" s="45"/>
      <c r="Q96" s="45"/>
      <c r="R96" s="45"/>
      <c r="S96" s="45"/>
      <c r="T96" s="45"/>
      <c r="U96" s="45"/>
      <c r="AZ96" s="45"/>
      <c r="BA96" s="45"/>
    </row>
    <row r="97" spans="16:53" ht="12.75">
      <c r="P97" s="45"/>
      <c r="Q97" s="45"/>
      <c r="R97" s="45"/>
      <c r="S97" s="45"/>
      <c r="T97" s="45"/>
      <c r="U97" s="45"/>
      <c r="AZ97" s="45"/>
      <c r="BA97" s="45"/>
    </row>
    <row r="98" spans="16:53" ht="12.75">
      <c r="P98" s="45"/>
      <c r="Q98" s="45"/>
      <c r="R98" s="45"/>
      <c r="S98" s="45"/>
      <c r="T98" s="45"/>
      <c r="U98" s="45"/>
      <c r="AZ98" s="45"/>
      <c r="BA98" s="45"/>
    </row>
    <row r="99" spans="16:53" ht="12.75">
      <c r="P99" s="45"/>
      <c r="Q99" s="45"/>
      <c r="R99" s="45"/>
      <c r="S99" s="45"/>
      <c r="T99" s="45"/>
      <c r="U99" s="45"/>
      <c r="AZ99" s="45"/>
      <c r="BA99" s="45"/>
    </row>
    <row r="100" spans="16:53" ht="12.75">
      <c r="P100" s="45"/>
      <c r="Q100" s="45"/>
      <c r="R100" s="45"/>
      <c r="S100" s="45"/>
      <c r="T100" s="45"/>
      <c r="U100" s="45"/>
      <c r="AZ100" s="45"/>
      <c r="BA100" s="45"/>
    </row>
    <row r="101" spans="16:53" ht="12.75">
      <c r="P101" s="45"/>
      <c r="Q101" s="45"/>
      <c r="R101" s="45"/>
      <c r="S101" s="45"/>
      <c r="T101" s="45"/>
      <c r="U101" s="45"/>
      <c r="AZ101" s="45"/>
      <c r="BA101" s="45"/>
    </row>
    <row r="102" spans="16:53" ht="12.75">
      <c r="P102" s="45"/>
      <c r="Q102" s="45"/>
      <c r="R102" s="45"/>
      <c r="S102" s="45"/>
      <c r="T102" s="45"/>
      <c r="U102" s="45"/>
      <c r="AZ102" s="45"/>
      <c r="BA102" s="45"/>
    </row>
    <row r="103" spans="16:53" ht="12.75">
      <c r="P103" s="45"/>
      <c r="Q103" s="45"/>
      <c r="R103" s="45"/>
      <c r="S103" s="45"/>
      <c r="T103" s="45"/>
      <c r="U103" s="45"/>
      <c r="AZ103" s="45"/>
      <c r="BA103" s="45"/>
    </row>
    <row r="104" spans="16:53" ht="12.75">
      <c r="P104" s="45"/>
      <c r="Q104" s="45"/>
      <c r="R104" s="45"/>
      <c r="S104" s="45"/>
      <c r="T104" s="45"/>
      <c r="U104" s="45"/>
      <c r="AZ104" s="45"/>
      <c r="BA104" s="45"/>
    </row>
    <row r="105" spans="16:53" ht="12.75">
      <c r="P105" s="45"/>
      <c r="Q105" s="45"/>
      <c r="R105" s="45"/>
      <c r="S105" s="45"/>
      <c r="T105" s="45"/>
      <c r="U105" s="45"/>
      <c r="AZ105" s="45"/>
      <c r="BA105" s="45"/>
    </row>
    <row r="106" spans="16:53" ht="12.75">
      <c r="P106" s="45"/>
      <c r="Q106" s="45"/>
      <c r="R106" s="45"/>
      <c r="S106" s="45"/>
      <c r="T106" s="45"/>
      <c r="U106" s="45"/>
      <c r="AZ106" s="45"/>
      <c r="BA106" s="45"/>
    </row>
    <row r="107" spans="16:53" ht="12.75">
      <c r="P107" s="45"/>
      <c r="Q107" s="45"/>
      <c r="R107" s="45"/>
      <c r="S107" s="45"/>
      <c r="T107" s="45"/>
      <c r="U107" s="45"/>
      <c r="AZ107" s="45"/>
      <c r="BA107" s="45"/>
    </row>
  </sheetData>
  <printOptions horizontalCentered="1" verticalCentered="1"/>
  <pageMargins left="0.4724409448818898" right="0.15748031496062992" top="0.6299212598425197" bottom="0.3937007874015748" header="0.35433070866141736" footer="0.35433070866141736"/>
  <pageSetup horizontalDpi="720" verticalDpi="72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smk</dc:creator>
  <cp:keywords/>
  <dc:description/>
  <cp:lastModifiedBy>p_brens</cp:lastModifiedBy>
  <cp:lastPrinted>2006-09-21T17:43:55Z</cp:lastPrinted>
  <dcterms:created xsi:type="dcterms:W3CDTF">2002-08-27T18:55:55Z</dcterms:created>
  <dcterms:modified xsi:type="dcterms:W3CDTF">2009-11-24T10:12:29Z</dcterms:modified>
  <cp:category/>
  <cp:version/>
  <cp:contentType/>
  <cp:contentStatus/>
</cp:coreProperties>
</file>